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Documents/Hagley/Championship 2021/RESULTS/"/>
    </mc:Choice>
  </mc:AlternateContent>
  <xr:revisionPtr revIDLastSave="0" documentId="8_{EB055CC1-F0DD-8247-8C7F-1C9229C57C76}" xr6:coauthVersionLast="47" xr6:coauthVersionMax="47" xr10:uidLastSave="{00000000-0000-0000-0000-000000000000}"/>
  <bookViews>
    <workbookView xWindow="0" yWindow="500" windowWidth="28800" windowHeight="16280" activeTab="5" xr2:uid="{05523766-665A-9E41-951C-7650393CC99D}"/>
  </bookViews>
  <sheets>
    <sheet name="CLASS 1" sheetId="3" r:id="rId1"/>
    <sheet name="CLASS 2" sheetId="4" r:id="rId2"/>
    <sheet name="CLASS 3" sheetId="5" r:id="rId3"/>
    <sheet name="LPC STANDINGS" sheetId="6" r:id="rId4"/>
    <sheet name="FTD" sheetId="7" r:id="rId5"/>
    <sheet name="FTD STANDING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8" l="1"/>
  <c r="A20" i="8"/>
  <c r="A21" i="8"/>
  <c r="A22" i="8"/>
  <c r="A8" i="8"/>
  <c r="A23" i="8"/>
  <c r="A17" i="8"/>
  <c r="A24" i="8"/>
  <c r="A25" i="8"/>
  <c r="A26" i="8"/>
  <c r="A27" i="8"/>
  <c r="A28" i="8"/>
  <c r="A14" i="8"/>
  <c r="A29" i="8"/>
  <c r="A30" i="8"/>
  <c r="A31" i="8"/>
  <c r="A32" i="8"/>
  <c r="A3" i="8"/>
  <c r="A33" i="8"/>
  <c r="A12" i="8"/>
  <c r="A34" i="8"/>
  <c r="A16" i="8"/>
  <c r="A4" i="8"/>
  <c r="A35" i="8"/>
  <c r="A2" i="8"/>
  <c r="A6" i="8"/>
  <c r="A36" i="8"/>
  <c r="A13" i="8"/>
  <c r="A9" i="8"/>
  <c r="A5" i="8"/>
  <c r="A37" i="8"/>
  <c r="A38" i="8"/>
  <c r="A39" i="8"/>
  <c r="A11" i="8"/>
  <c r="A40" i="8"/>
  <c r="A41" i="8"/>
  <c r="A42" i="8"/>
  <c r="A10" i="8"/>
  <c r="A43" i="8"/>
  <c r="A44" i="8"/>
  <c r="A45" i="8"/>
  <c r="A46" i="8"/>
  <c r="A15" i="8"/>
  <c r="A47" i="8"/>
  <c r="A48" i="8"/>
  <c r="A49" i="8"/>
  <c r="A50" i="8"/>
  <c r="A7" i="8"/>
  <c r="A18" i="8"/>
  <c r="U24" i="7"/>
  <c r="U25" i="7"/>
  <c r="U26" i="7"/>
  <c r="U27" i="7"/>
  <c r="U28" i="7"/>
  <c r="U29" i="7"/>
  <c r="U30" i="7"/>
  <c r="U31" i="7"/>
  <c r="U32" i="7"/>
  <c r="U33" i="7"/>
  <c r="U34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3" i="7"/>
  <c r="C5" i="7"/>
  <c r="D5" i="7" s="1"/>
  <c r="W5" i="7" s="1"/>
  <c r="B20" i="8" s="1"/>
  <c r="C11" i="7"/>
  <c r="D11" i="7" s="1"/>
  <c r="W11" i="7" s="1"/>
  <c r="B24" i="8" s="1"/>
  <c r="C12" i="7"/>
  <c r="D12" i="7" s="1"/>
  <c r="W12" i="7" s="1"/>
  <c r="B25" i="8" s="1"/>
  <c r="C13" i="7"/>
  <c r="D13" i="7" s="1"/>
  <c r="W13" i="7" s="1"/>
  <c r="B26" i="8" s="1"/>
  <c r="C14" i="7"/>
  <c r="D14" i="7" s="1"/>
  <c r="W14" i="7" s="1"/>
  <c r="B27" i="8" s="1"/>
  <c r="C18" i="7"/>
  <c r="D18" i="7" s="1"/>
  <c r="W18" i="7" s="1"/>
  <c r="B30" i="8" s="1"/>
  <c r="C24" i="7"/>
  <c r="D24" i="7" s="1"/>
  <c r="W24" i="7" s="1"/>
  <c r="B34" i="8" s="1"/>
  <c r="C34" i="7"/>
  <c r="D34" i="7" s="1"/>
  <c r="W34" i="7" s="1"/>
  <c r="B37" i="8" s="1"/>
  <c r="C35" i="7"/>
  <c r="D35" i="7" s="1"/>
  <c r="W35" i="7" s="1"/>
  <c r="B38" i="8" s="1"/>
  <c r="C38" i="7"/>
  <c r="D38" i="7" s="1"/>
  <c r="W38" i="7" s="1"/>
  <c r="B40" i="8" s="1"/>
  <c r="C39" i="7"/>
  <c r="D39" i="7" s="1"/>
  <c r="W39" i="7" s="1"/>
  <c r="B41" i="8" s="1"/>
  <c r="C40" i="7"/>
  <c r="D40" i="7" s="1"/>
  <c r="W40" i="7" s="1"/>
  <c r="B42" i="8" s="1"/>
  <c r="C42" i="7"/>
  <c r="D42" i="7" s="1"/>
  <c r="W42" i="7" s="1"/>
  <c r="B43" i="8" s="1"/>
  <c r="C43" i="7"/>
  <c r="D43" i="7" s="1"/>
  <c r="W43" i="7" s="1"/>
  <c r="B44" i="8" s="1"/>
  <c r="C44" i="7"/>
  <c r="D44" i="7" s="1"/>
  <c r="W44" i="7" s="1"/>
  <c r="B45" i="8" s="1"/>
  <c r="C47" i="7"/>
  <c r="D47" i="7" s="1"/>
  <c r="W47" i="7" s="1"/>
  <c r="B47" i="8" s="1"/>
  <c r="C48" i="7"/>
  <c r="D48" i="7" s="1"/>
  <c r="W48" i="7" s="1"/>
  <c r="B48" i="8" s="1"/>
  <c r="C49" i="7"/>
  <c r="D49" i="7" s="1"/>
  <c r="W49" i="7" s="1"/>
  <c r="B49" i="8" s="1"/>
  <c r="C50" i="7"/>
  <c r="D50" i="7" s="1"/>
  <c r="W50" i="7" s="1"/>
  <c r="B50" i="8" s="1"/>
  <c r="C3" i="7"/>
  <c r="D3" i="7" s="1"/>
  <c r="W3" i="7" s="1"/>
  <c r="B18" i="8" s="1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C19" i="7" s="1"/>
  <c r="D19" i="7" s="1"/>
  <c r="W19" i="7" s="1"/>
  <c r="B31" i="8" s="1"/>
  <c r="B35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13" i="7"/>
  <c r="B4" i="7"/>
  <c r="B5" i="7"/>
  <c r="B6" i="7"/>
  <c r="B7" i="7"/>
  <c r="B8" i="7"/>
  <c r="B9" i="7"/>
  <c r="B10" i="7"/>
  <c r="B11" i="7"/>
  <c r="B12" i="7"/>
  <c r="B3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35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13" i="7"/>
  <c r="A4" i="7"/>
  <c r="A5" i="7"/>
  <c r="A6" i="7"/>
  <c r="A7" i="7"/>
  <c r="A8" i="7"/>
  <c r="A9" i="7"/>
  <c r="A10" i="7"/>
  <c r="A11" i="7"/>
  <c r="A12" i="7"/>
  <c r="A3" i="7"/>
  <c r="W5" i="3"/>
  <c r="W6" i="3"/>
  <c r="W7" i="3"/>
  <c r="W8" i="3"/>
  <c r="W9" i="3"/>
  <c r="W10" i="3"/>
  <c r="W11" i="3"/>
  <c r="W12" i="3"/>
  <c r="W13" i="3"/>
  <c r="W4" i="3"/>
  <c r="B30" i="6"/>
  <c r="B27" i="6"/>
  <c r="B40" i="6"/>
  <c r="B41" i="6"/>
  <c r="B42" i="6"/>
  <c r="B28" i="6"/>
  <c r="B43" i="6"/>
  <c r="B44" i="6"/>
  <c r="B45" i="6"/>
  <c r="B25" i="6"/>
  <c r="B24" i="6"/>
  <c r="B46" i="6"/>
  <c r="B47" i="6"/>
  <c r="B48" i="6"/>
  <c r="B49" i="6"/>
  <c r="B39" i="6"/>
  <c r="A49" i="6"/>
  <c r="A26" i="6"/>
  <c r="A30" i="6"/>
  <c r="A27" i="6"/>
  <c r="A40" i="6"/>
  <c r="A41" i="6"/>
  <c r="A42" i="6"/>
  <c r="A28" i="6"/>
  <c r="A43" i="6"/>
  <c r="A44" i="6"/>
  <c r="A45" i="6"/>
  <c r="A25" i="6"/>
  <c r="A24" i="6"/>
  <c r="A46" i="6"/>
  <c r="A47" i="6"/>
  <c r="A48" i="6"/>
  <c r="A39" i="6"/>
  <c r="B35" i="6"/>
  <c r="B18" i="6"/>
  <c r="B29" i="6"/>
  <c r="B12" i="6"/>
  <c r="B36" i="6"/>
  <c r="B22" i="6"/>
  <c r="B20" i="6"/>
  <c r="B6" i="6"/>
  <c r="B16" i="6"/>
  <c r="B19" i="6"/>
  <c r="B37" i="6"/>
  <c r="B7" i="6"/>
  <c r="B8" i="6"/>
  <c r="B9" i="6"/>
  <c r="B17" i="6"/>
  <c r="B23" i="6"/>
  <c r="B14" i="6"/>
  <c r="B10" i="6"/>
  <c r="B11" i="6"/>
  <c r="B15" i="6"/>
  <c r="B38" i="6"/>
  <c r="A38" i="6"/>
  <c r="A11" i="6"/>
  <c r="A15" i="6"/>
  <c r="A17" i="6"/>
  <c r="A23" i="6"/>
  <c r="A14" i="6"/>
  <c r="A10" i="6"/>
  <c r="A35" i="6"/>
  <c r="A18" i="6"/>
  <c r="A29" i="6"/>
  <c r="A12" i="6"/>
  <c r="A36" i="6"/>
  <c r="A22" i="6"/>
  <c r="A20" i="6"/>
  <c r="A6" i="6"/>
  <c r="A16" i="6"/>
  <c r="A19" i="6"/>
  <c r="A37" i="6"/>
  <c r="A7" i="6"/>
  <c r="A8" i="6"/>
  <c r="A9" i="6"/>
  <c r="B34" i="6"/>
  <c r="A34" i="6"/>
  <c r="A13" i="6"/>
  <c r="A50" i="6"/>
  <c r="A2" i="6"/>
  <c r="A3" i="6"/>
  <c r="A21" i="6"/>
  <c r="A4" i="6"/>
  <c r="A5" i="6"/>
  <c r="A32" i="6"/>
  <c r="A33" i="6"/>
  <c r="A31" i="6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4" i="5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4" i="4"/>
  <c r="B50" i="6"/>
  <c r="B31" i="6"/>
  <c r="V13" i="3"/>
  <c r="V12" i="3"/>
  <c r="V11" i="3"/>
  <c r="V10" i="3"/>
  <c r="V9" i="3"/>
  <c r="V8" i="3"/>
  <c r="V7" i="3"/>
  <c r="V6" i="3"/>
  <c r="V5" i="3"/>
  <c r="V4" i="3"/>
  <c r="S13" i="3"/>
  <c r="S12" i="3"/>
  <c r="S11" i="3"/>
  <c r="S10" i="3"/>
  <c r="S9" i="3"/>
  <c r="S8" i="3"/>
  <c r="S7" i="3"/>
  <c r="S6" i="3"/>
  <c r="S5" i="3"/>
  <c r="S4" i="3"/>
  <c r="P13" i="3"/>
  <c r="P12" i="3"/>
  <c r="P11" i="3"/>
  <c r="P10" i="3"/>
  <c r="P9" i="3"/>
  <c r="P8" i="3"/>
  <c r="P7" i="3"/>
  <c r="P6" i="3"/>
  <c r="P5" i="3"/>
  <c r="P4" i="3"/>
  <c r="M13" i="3"/>
  <c r="M12" i="3"/>
  <c r="M11" i="3"/>
  <c r="M10" i="3"/>
  <c r="M9" i="3"/>
  <c r="M8" i="3"/>
  <c r="K8" i="3"/>
  <c r="N8" i="3" s="1"/>
  <c r="Q8" i="3" s="1"/>
  <c r="T8" i="3" s="1"/>
  <c r="M7" i="3"/>
  <c r="N7" i="3" s="1"/>
  <c r="Q7" i="3" s="1"/>
  <c r="M6" i="3"/>
  <c r="M5" i="3"/>
  <c r="M4" i="3"/>
  <c r="K4" i="3"/>
  <c r="N4" i="3" s="1"/>
  <c r="Q4" i="3" s="1"/>
  <c r="T4" i="3" s="1"/>
  <c r="J13" i="3"/>
  <c r="J12" i="3"/>
  <c r="J11" i="3"/>
  <c r="J10" i="3"/>
  <c r="H10" i="3"/>
  <c r="K10" i="3" s="1"/>
  <c r="N10" i="3" s="1"/>
  <c r="Q10" i="3" s="1"/>
  <c r="T10" i="3" s="1"/>
  <c r="J9" i="3"/>
  <c r="J8" i="3"/>
  <c r="H8" i="3"/>
  <c r="J7" i="3"/>
  <c r="J6" i="3"/>
  <c r="H6" i="3"/>
  <c r="K6" i="3" s="1"/>
  <c r="N6" i="3" s="1"/>
  <c r="J5" i="3"/>
  <c r="K5" i="3" s="1"/>
  <c r="N5" i="3" s="1"/>
  <c r="J4" i="3"/>
  <c r="H4" i="3"/>
  <c r="V25" i="4"/>
  <c r="T25" i="4"/>
  <c r="V24" i="4"/>
  <c r="T24" i="4"/>
  <c r="V23" i="4"/>
  <c r="T23" i="4"/>
  <c r="V22" i="4"/>
  <c r="T22" i="4"/>
  <c r="V21" i="4"/>
  <c r="T21" i="4"/>
  <c r="V20" i="4"/>
  <c r="T20" i="4"/>
  <c r="V19" i="4"/>
  <c r="T19" i="4"/>
  <c r="V18" i="4"/>
  <c r="T18" i="4"/>
  <c r="V17" i="4"/>
  <c r="T17" i="4"/>
  <c r="V16" i="4"/>
  <c r="T16" i="4"/>
  <c r="V15" i="4"/>
  <c r="T15" i="4"/>
  <c r="V14" i="4"/>
  <c r="T14" i="4"/>
  <c r="V13" i="4"/>
  <c r="T13" i="4"/>
  <c r="V12" i="4"/>
  <c r="T12" i="4"/>
  <c r="V11" i="4"/>
  <c r="T11" i="4"/>
  <c r="V10" i="4"/>
  <c r="T10" i="4"/>
  <c r="V9" i="4"/>
  <c r="T9" i="4"/>
  <c r="V8" i="4"/>
  <c r="T8" i="4"/>
  <c r="V7" i="4"/>
  <c r="T7" i="4"/>
  <c r="V6" i="4"/>
  <c r="T6" i="4"/>
  <c r="V5" i="4"/>
  <c r="T5" i="4"/>
  <c r="V4" i="4"/>
  <c r="T4" i="4"/>
  <c r="S25" i="4"/>
  <c r="Q25" i="4"/>
  <c r="S24" i="4"/>
  <c r="Q24" i="4"/>
  <c r="S23" i="4"/>
  <c r="Q23" i="4"/>
  <c r="S22" i="4"/>
  <c r="Q22" i="4"/>
  <c r="S21" i="4"/>
  <c r="Q21" i="4"/>
  <c r="S20" i="4"/>
  <c r="Q20" i="4"/>
  <c r="S19" i="4"/>
  <c r="Q19" i="4"/>
  <c r="S18" i="4"/>
  <c r="Q18" i="4"/>
  <c r="S17" i="4"/>
  <c r="Q17" i="4"/>
  <c r="S16" i="4"/>
  <c r="Q16" i="4"/>
  <c r="S15" i="4"/>
  <c r="Q15" i="4"/>
  <c r="S14" i="4"/>
  <c r="Q14" i="4"/>
  <c r="S13" i="4"/>
  <c r="Q13" i="4"/>
  <c r="S12" i="4"/>
  <c r="Q12" i="4"/>
  <c r="S11" i="4"/>
  <c r="Q11" i="4"/>
  <c r="S10" i="4"/>
  <c r="Q10" i="4"/>
  <c r="S9" i="4"/>
  <c r="Q9" i="4"/>
  <c r="S8" i="4"/>
  <c r="Q8" i="4"/>
  <c r="S7" i="4"/>
  <c r="Q7" i="4"/>
  <c r="S6" i="4"/>
  <c r="Q6" i="4"/>
  <c r="S5" i="4"/>
  <c r="Q5" i="4"/>
  <c r="S4" i="4"/>
  <c r="Q4" i="4"/>
  <c r="P25" i="4"/>
  <c r="N25" i="4"/>
  <c r="P24" i="4"/>
  <c r="N24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P8" i="4"/>
  <c r="N8" i="4"/>
  <c r="P7" i="4"/>
  <c r="N7" i="4"/>
  <c r="P6" i="4"/>
  <c r="N6" i="4"/>
  <c r="P5" i="4"/>
  <c r="N5" i="4"/>
  <c r="P4" i="4"/>
  <c r="N4" i="4"/>
  <c r="M25" i="4"/>
  <c r="K25" i="4"/>
  <c r="M24" i="4"/>
  <c r="K24" i="4"/>
  <c r="M23" i="4"/>
  <c r="K23" i="4"/>
  <c r="M22" i="4"/>
  <c r="K22" i="4"/>
  <c r="M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M6" i="4"/>
  <c r="K6" i="4"/>
  <c r="M5" i="4"/>
  <c r="K5" i="4"/>
  <c r="M4" i="4"/>
  <c r="K4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  <c r="J5" i="4"/>
  <c r="H5" i="4"/>
  <c r="J4" i="4"/>
  <c r="H4" i="4"/>
  <c r="P20" i="5"/>
  <c r="W20" i="5" s="1"/>
  <c r="B26" i="6" s="1"/>
  <c r="P19" i="5"/>
  <c r="N19" i="5"/>
  <c r="P18" i="5"/>
  <c r="N18" i="5"/>
  <c r="P17" i="5"/>
  <c r="N17" i="5"/>
  <c r="P16" i="5"/>
  <c r="N16" i="5"/>
  <c r="P15" i="5"/>
  <c r="N15" i="5"/>
  <c r="P14" i="5"/>
  <c r="N14" i="5"/>
  <c r="P13" i="5"/>
  <c r="N13" i="5"/>
  <c r="P12" i="5"/>
  <c r="N12" i="5"/>
  <c r="P11" i="5"/>
  <c r="N11" i="5"/>
  <c r="P10" i="5"/>
  <c r="N10" i="5"/>
  <c r="P9" i="5"/>
  <c r="N9" i="5"/>
  <c r="P8" i="5"/>
  <c r="N8" i="5"/>
  <c r="P7" i="5"/>
  <c r="N7" i="5"/>
  <c r="P6" i="5"/>
  <c r="N6" i="5"/>
  <c r="P5" i="5"/>
  <c r="N5" i="5"/>
  <c r="P4" i="5"/>
  <c r="N4" i="5"/>
  <c r="M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9" i="5"/>
  <c r="K9" i="5"/>
  <c r="M8" i="5"/>
  <c r="K8" i="5"/>
  <c r="M7" i="5"/>
  <c r="K7" i="5"/>
  <c r="M6" i="5"/>
  <c r="K6" i="5"/>
  <c r="M5" i="5"/>
  <c r="K5" i="5"/>
  <c r="M4" i="5"/>
  <c r="K4" i="5"/>
  <c r="J20" i="5"/>
  <c r="J19" i="5"/>
  <c r="H19" i="5"/>
  <c r="J18" i="5"/>
  <c r="H18" i="5"/>
  <c r="J17" i="5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J8" i="5"/>
  <c r="H8" i="5"/>
  <c r="J7" i="5"/>
  <c r="H7" i="5"/>
  <c r="J6" i="5"/>
  <c r="H6" i="5"/>
  <c r="J5" i="5"/>
  <c r="H5" i="5"/>
  <c r="J4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4" i="5"/>
  <c r="G4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E20" i="5" s="1"/>
  <c r="D5" i="5"/>
  <c r="D4" i="5"/>
  <c r="G25" i="4"/>
  <c r="D25" i="4"/>
  <c r="E25" i="4" s="1"/>
  <c r="G24" i="4"/>
  <c r="D24" i="4"/>
  <c r="E24" i="4" s="1"/>
  <c r="G23" i="4"/>
  <c r="D23" i="4"/>
  <c r="E23" i="4" s="1"/>
  <c r="G22" i="4"/>
  <c r="D22" i="4"/>
  <c r="E22" i="4" s="1"/>
  <c r="G21" i="4"/>
  <c r="D21" i="4"/>
  <c r="E21" i="4" s="1"/>
  <c r="G20" i="4"/>
  <c r="D20" i="4"/>
  <c r="E20" i="4" s="1"/>
  <c r="G19" i="4"/>
  <c r="D19" i="4"/>
  <c r="E19" i="4" s="1"/>
  <c r="G18" i="4"/>
  <c r="D18" i="4"/>
  <c r="E18" i="4" s="1"/>
  <c r="G17" i="4"/>
  <c r="D17" i="4"/>
  <c r="E17" i="4" s="1"/>
  <c r="G16" i="4"/>
  <c r="D16" i="4"/>
  <c r="E16" i="4" s="1"/>
  <c r="G15" i="4"/>
  <c r="D15" i="4"/>
  <c r="E15" i="4" s="1"/>
  <c r="G14" i="4"/>
  <c r="D14" i="4"/>
  <c r="E14" i="4" s="1"/>
  <c r="G13" i="4"/>
  <c r="D13" i="4"/>
  <c r="E13" i="4" s="1"/>
  <c r="G12" i="4"/>
  <c r="D12" i="4"/>
  <c r="E12" i="4" s="1"/>
  <c r="G11" i="4"/>
  <c r="D11" i="4"/>
  <c r="E11" i="4" s="1"/>
  <c r="G10" i="4"/>
  <c r="D10" i="4"/>
  <c r="G9" i="4"/>
  <c r="D9" i="4"/>
  <c r="E9" i="4" s="1"/>
  <c r="G8" i="4"/>
  <c r="D8" i="4"/>
  <c r="E8" i="4" s="1"/>
  <c r="G7" i="4"/>
  <c r="D7" i="4"/>
  <c r="E7" i="4" s="1"/>
  <c r="G6" i="4"/>
  <c r="D6" i="4"/>
  <c r="E6" i="4" s="1"/>
  <c r="G5" i="4"/>
  <c r="D5" i="4"/>
  <c r="E5" i="4" s="1"/>
  <c r="G4" i="4"/>
  <c r="D4" i="4"/>
  <c r="E4" i="4" s="1"/>
  <c r="G13" i="3"/>
  <c r="G12" i="3"/>
  <c r="H12" i="3" s="1"/>
  <c r="K12" i="3" s="1"/>
  <c r="N12" i="3" s="1"/>
  <c r="Q12" i="3" s="1"/>
  <c r="T12" i="3" s="1"/>
  <c r="G11" i="3"/>
  <c r="H11" i="3" s="1"/>
  <c r="K11" i="3" s="1"/>
  <c r="G10" i="3"/>
  <c r="G9" i="3"/>
  <c r="H9" i="3" s="1"/>
  <c r="G8" i="3"/>
  <c r="G7" i="3"/>
  <c r="H7" i="3" s="1"/>
  <c r="K7" i="3" s="1"/>
  <c r="G6" i="3"/>
  <c r="G5" i="3"/>
  <c r="G4" i="3"/>
  <c r="D5" i="3"/>
  <c r="E5" i="3" s="1"/>
  <c r="H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H13" i="3" s="1"/>
  <c r="D4" i="3"/>
  <c r="E4" i="3" s="1"/>
  <c r="C24" i="6" l="1"/>
  <c r="C23" i="7"/>
  <c r="D23" i="7" s="1"/>
  <c r="W23" i="7" s="1"/>
  <c r="B12" i="8" s="1"/>
  <c r="C33" i="7"/>
  <c r="D33" i="7" s="1"/>
  <c r="W33" i="7" s="1"/>
  <c r="B5" i="8" s="1"/>
  <c r="C32" i="7"/>
  <c r="D32" i="7" s="1"/>
  <c r="W32" i="7" s="1"/>
  <c r="B9" i="8" s="1"/>
  <c r="C41" i="7"/>
  <c r="D41" i="7" s="1"/>
  <c r="W41" i="7" s="1"/>
  <c r="B10" i="8" s="1"/>
  <c r="C31" i="7"/>
  <c r="D31" i="7" s="1"/>
  <c r="W31" i="7" s="1"/>
  <c r="B13" i="8" s="1"/>
  <c r="H20" i="5"/>
  <c r="K20" i="5" s="1"/>
  <c r="N20" i="5" s="1"/>
  <c r="C26" i="7"/>
  <c r="D26" i="7" s="1"/>
  <c r="W26" i="7" s="1"/>
  <c r="B4" i="8" s="1"/>
  <c r="C10" i="7"/>
  <c r="D10" i="7" s="1"/>
  <c r="W10" i="7" s="1"/>
  <c r="B17" i="8" s="1"/>
  <c r="C25" i="7"/>
  <c r="D25" i="7" s="1"/>
  <c r="W25" i="7" s="1"/>
  <c r="B16" i="8" s="1"/>
  <c r="C17" i="7"/>
  <c r="D17" i="7" s="1"/>
  <c r="W17" i="7" s="1"/>
  <c r="B29" i="8" s="1"/>
  <c r="C9" i="7"/>
  <c r="D9" i="7" s="1"/>
  <c r="W9" i="7" s="1"/>
  <c r="B23" i="8" s="1"/>
  <c r="C16" i="7"/>
  <c r="D16" i="7" s="1"/>
  <c r="W16" i="7" s="1"/>
  <c r="B14" i="8" s="1"/>
  <c r="C8" i="7"/>
  <c r="D8" i="7" s="1"/>
  <c r="W8" i="7" s="1"/>
  <c r="B8" i="8" s="1"/>
  <c r="C15" i="7"/>
  <c r="D15" i="7" s="1"/>
  <c r="W15" i="7" s="1"/>
  <c r="B28" i="8" s="1"/>
  <c r="C7" i="7"/>
  <c r="D7" i="7" s="1"/>
  <c r="W7" i="7" s="1"/>
  <c r="B22" i="8" s="1"/>
  <c r="C46" i="7"/>
  <c r="D46" i="7" s="1"/>
  <c r="W46" i="7" s="1"/>
  <c r="B15" i="8" s="1"/>
  <c r="C30" i="7"/>
  <c r="D30" i="7" s="1"/>
  <c r="W30" i="7" s="1"/>
  <c r="B36" i="8" s="1"/>
  <c r="C22" i="7"/>
  <c r="D22" i="7" s="1"/>
  <c r="W22" i="7" s="1"/>
  <c r="B33" i="8" s="1"/>
  <c r="C6" i="7"/>
  <c r="D6" i="7" s="1"/>
  <c r="W6" i="7" s="1"/>
  <c r="B21" i="8" s="1"/>
  <c r="C45" i="7"/>
  <c r="D45" i="7" s="1"/>
  <c r="W45" i="7" s="1"/>
  <c r="B46" i="8" s="1"/>
  <c r="C37" i="7"/>
  <c r="D37" i="7" s="1"/>
  <c r="W37" i="7" s="1"/>
  <c r="B11" i="8" s="1"/>
  <c r="C29" i="7"/>
  <c r="D29" i="7" s="1"/>
  <c r="W29" i="7" s="1"/>
  <c r="B6" i="8" s="1"/>
  <c r="C21" i="7"/>
  <c r="D21" i="7" s="1"/>
  <c r="W21" i="7" s="1"/>
  <c r="B3" i="8" s="1"/>
  <c r="C36" i="7"/>
  <c r="D36" i="7" s="1"/>
  <c r="W36" i="7" s="1"/>
  <c r="B39" i="8" s="1"/>
  <c r="C28" i="7"/>
  <c r="D28" i="7" s="1"/>
  <c r="W28" i="7" s="1"/>
  <c r="B2" i="8" s="1"/>
  <c r="C20" i="7"/>
  <c r="D20" i="7" s="1"/>
  <c r="W20" i="7" s="1"/>
  <c r="B32" i="8" s="1"/>
  <c r="C4" i="7"/>
  <c r="D4" i="7" s="1"/>
  <c r="W4" i="7" s="1"/>
  <c r="B19" i="8" s="1"/>
  <c r="C51" i="7"/>
  <c r="D51" i="7" s="1"/>
  <c r="W51" i="7" s="1"/>
  <c r="B7" i="8" s="1"/>
  <c r="C27" i="7"/>
  <c r="D27" i="7" s="1"/>
  <c r="W27" i="7" s="1"/>
  <c r="B35" i="8" s="1"/>
  <c r="N11" i="3"/>
  <c r="Q11" i="3" s="1"/>
  <c r="T11" i="3" s="1"/>
  <c r="T7" i="3"/>
  <c r="Q5" i="3"/>
  <c r="T5" i="3" s="1"/>
  <c r="Q6" i="3"/>
  <c r="T6" i="3" s="1"/>
  <c r="K13" i="3"/>
  <c r="N13" i="3" s="1"/>
  <c r="Q13" i="3" s="1"/>
  <c r="T13" i="3" s="1"/>
  <c r="K9" i="3"/>
  <c r="N9" i="3" s="1"/>
  <c r="Q9" i="3" s="1"/>
  <c r="T9" i="3" s="1"/>
  <c r="B5" i="6"/>
  <c r="B4" i="6"/>
  <c r="B21" i="6"/>
  <c r="C21" i="6" s="1"/>
  <c r="B3" i="6"/>
  <c r="B2" i="6"/>
  <c r="B33" i="6"/>
  <c r="B13" i="6"/>
  <c r="B32" i="6"/>
  <c r="E10" i="4"/>
  <c r="C9" i="8" l="1"/>
  <c r="C5" i="8"/>
  <c r="C16" i="8"/>
  <c r="C17" i="8"/>
  <c r="C11" i="8"/>
  <c r="C8" i="8"/>
  <c r="C13" i="8"/>
  <c r="C12" i="8"/>
  <c r="C15" i="8"/>
  <c r="C3" i="8"/>
  <c r="C4" i="8"/>
  <c r="C6" i="8"/>
  <c r="C14" i="8"/>
  <c r="C10" i="8"/>
  <c r="C27" i="6"/>
  <c r="C18" i="6"/>
  <c r="C26" i="6"/>
  <c r="C19" i="6"/>
  <c r="C30" i="6"/>
  <c r="C14" i="6"/>
  <c r="C23" i="6"/>
  <c r="C15" i="6"/>
  <c r="C2" i="6"/>
  <c r="C29" i="6"/>
  <c r="C20" i="6"/>
  <c r="C16" i="6"/>
  <c r="C25" i="6"/>
  <c r="C28" i="6"/>
  <c r="C17" i="6"/>
  <c r="C12" i="6"/>
  <c r="C13" i="6"/>
  <c r="C22" i="6"/>
  <c r="C31" i="6"/>
  <c r="C2" i="8"/>
</calcChain>
</file>

<file path=xl/sharedStrings.xml><?xml version="1.0" encoding="utf-8"?>
<sst xmlns="http://schemas.openxmlformats.org/spreadsheetml/2006/main" count="218" uniqueCount="62">
  <si>
    <t>Mike Hutchinson</t>
  </si>
  <si>
    <t>David Lee</t>
  </si>
  <si>
    <t>Colin Mee</t>
  </si>
  <si>
    <t>Derek Kessell</t>
  </si>
  <si>
    <t>Lee Kessell</t>
  </si>
  <si>
    <t>Gordon Hick</t>
  </si>
  <si>
    <t>Simon Andrews</t>
  </si>
  <si>
    <t>Paul Gardner</t>
  </si>
  <si>
    <t>Bernard Kevill</t>
  </si>
  <si>
    <t>Richard Weaver</t>
  </si>
  <si>
    <t>Tom Weaver</t>
  </si>
  <si>
    <t>Duncan Morgan</t>
  </si>
  <si>
    <t>Mike Reed</t>
  </si>
  <si>
    <t>Jonathan Reed</t>
  </si>
  <si>
    <t>Richard Summers</t>
  </si>
  <si>
    <t>Alex Summers</t>
  </si>
  <si>
    <t>Lindsay Summers</t>
  </si>
  <si>
    <t>Chris Westwood</t>
  </si>
  <si>
    <t>Joe Feakins</t>
  </si>
  <si>
    <t>Michael Griffith</t>
  </si>
  <si>
    <t>Graham Gfiffith</t>
  </si>
  <si>
    <t>Martyn Silcox</t>
  </si>
  <si>
    <t>Graham Godfrey</t>
  </si>
  <si>
    <t>Michael Harriman</t>
  </si>
  <si>
    <t>Roy Holder</t>
  </si>
  <si>
    <t>Paul Crute</t>
  </si>
  <si>
    <t>Carl Beamond</t>
  </si>
  <si>
    <t>Neville Thomson</t>
  </si>
  <si>
    <t>James Allan Macfarlane</t>
  </si>
  <si>
    <t>Andrew Meek</t>
  </si>
  <si>
    <t>Sean Toms</t>
  </si>
  <si>
    <t>Iain Winney</t>
  </si>
  <si>
    <t>Robin Wood</t>
  </si>
  <si>
    <t>Antony Wood</t>
  </si>
  <si>
    <t>Rhys Jones</t>
  </si>
  <si>
    <t>Barry Holt</t>
  </si>
  <si>
    <t>Elliott Gwilt</t>
  </si>
  <si>
    <t>Richard Jones</t>
  </si>
  <si>
    <t>Graham Jones</t>
  </si>
  <si>
    <t>Bill Reece</t>
  </si>
  <si>
    <t>John Morris</t>
  </si>
  <si>
    <t>Daniel Morris</t>
  </si>
  <si>
    <t>Steve Emerson</t>
  </si>
  <si>
    <t>Michael Crutchley</t>
  </si>
  <si>
    <t>Mark Honey</t>
  </si>
  <si>
    <t>Simon Hutchinson</t>
  </si>
  <si>
    <t>Will Gough</t>
  </si>
  <si>
    <t>Piers Cartwright</t>
  </si>
  <si>
    <t>John Cartwright</t>
  </si>
  <si>
    <t>TBC</t>
  </si>
  <si>
    <t>CLASS 1</t>
  </si>
  <si>
    <t>TARGET</t>
  </si>
  <si>
    <t>TIME</t>
  </si>
  <si>
    <t>SCORE</t>
  </si>
  <si>
    <t>DRIVER</t>
  </si>
  <si>
    <t>CLASS 2</t>
  </si>
  <si>
    <t>CLASS 3</t>
  </si>
  <si>
    <t>TOTAL</t>
  </si>
  <si>
    <t>POINTS</t>
  </si>
  <si>
    <t>POS</t>
  </si>
  <si>
    <t>=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</si>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</sst>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/>
    <xf numFmtId="2" fontId="2" fillId="4" borderId="6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0" fontId="1" fillId="0" borderId="9" xfId="0" applyFont="1" applyBorder="1"/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0" xfId="0" applyFont="1" applyBorder="1"/>
    <xf numFmtId="2" fontId="1" fillId="0" borderId="0" xfId="0" applyNumberFormat="1" applyFont="1" applyBorder="1"/>
    <xf numFmtId="0" fontId="1" fillId="0" borderId="11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/>
    <xf numFmtId="2" fontId="1" fillId="0" borderId="0" xfId="0" applyNumberFormat="1" applyFont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10" borderId="6" xfId="0" applyNumberFormat="1" applyFont="1" applyFill="1" applyBorder="1" applyAlignment="1">
      <alignment horizontal="center"/>
    </xf>
    <xf numFmtId="2" fontId="4" fillId="11" borderId="7" xfId="0" applyNumberFormat="1" applyFont="1" applyFill="1" applyBorder="1" applyAlignment="1">
      <alignment horizontal="center"/>
    </xf>
    <xf numFmtId="0" fontId="2" fillId="13" borderId="6" xfId="0" applyFont="1" applyFill="1" applyBorder="1" applyAlignment="1">
      <alignment vertical="center"/>
    </xf>
    <xf numFmtId="0" fontId="2" fillId="13" borderId="8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6" fillId="8" borderId="9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left"/>
    </xf>
    <xf numFmtId="0" fontId="6" fillId="8" borderId="11" xfId="0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14" fontId="4" fillId="6" borderId="2" xfId="0" applyNumberFormat="1" applyFont="1" applyFill="1" applyBorder="1" applyAlignment="1">
      <alignment horizontal="center"/>
    </xf>
    <xf numFmtId="14" fontId="4" fillId="6" borderId="12" xfId="0" applyNumberFormat="1" applyFont="1" applyFill="1" applyBorder="1" applyAlignment="1">
      <alignment horizontal="center"/>
    </xf>
    <xf numFmtId="14" fontId="4" fillId="7" borderId="13" xfId="0" applyNumberFormat="1" applyFont="1" applyFill="1" applyBorder="1" applyAlignment="1">
      <alignment horizontal="center"/>
    </xf>
    <xf numFmtId="14" fontId="4" fillId="7" borderId="2" xfId="0" applyNumberFormat="1" applyFont="1" applyFill="1" applyBorder="1" applyAlignment="1">
      <alignment horizontal="center"/>
    </xf>
    <xf numFmtId="2" fontId="7" fillId="9" borderId="9" xfId="0" applyNumberFormat="1" applyFont="1" applyFill="1" applyBorder="1" applyAlignment="1">
      <alignment horizontal="center" vertical="center"/>
    </xf>
    <xf numFmtId="2" fontId="7" fillId="9" borderId="14" xfId="0" applyNumberFormat="1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/>
    </xf>
    <xf numFmtId="14" fontId="4" fillId="11" borderId="2" xfId="0" applyNumberFormat="1" applyFont="1" applyFill="1" applyBorder="1" applyAlignment="1">
      <alignment horizontal="center"/>
    </xf>
    <xf numFmtId="14" fontId="4" fillId="12" borderId="1" xfId="0" applyNumberFormat="1" applyFont="1" applyFill="1" applyBorder="1" applyAlignment="1">
      <alignment horizontal="center"/>
    </xf>
    <xf numFmtId="14" fontId="4" fillId="12" borderId="2" xfId="0" applyNumberFormat="1" applyFont="1" applyFill="1" applyBorder="1" applyAlignment="1">
      <alignment horizontal="center"/>
    </xf>
    <xf numFmtId="14" fontId="4" fillId="12" borderId="3" xfId="0" applyNumberFormat="1" applyFont="1" applyFill="1" applyBorder="1" applyAlignment="1">
      <alignment horizontal="center"/>
    </xf>
    <xf numFmtId="2" fontId="7" fillId="9" borderId="11" xfId="0" applyNumberFormat="1" applyFont="1" applyFill="1" applyBorder="1" applyAlignment="1">
      <alignment horizontal="center" vertical="center"/>
    </xf>
    <xf numFmtId="14" fontId="2" fillId="10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1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13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medium">
          <color indexed="64"/>
        </bottom>
      </border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AACD0D0-37C4-E848-AAFA-DEE5A39B2E67}" name="Table5" displayName="Table5" ref="A1:C50" totalsRowShown="0" headerRowDxfId="9" headerRowBorderDxfId="8">
  <autoFilter ref="A1:C50" xr:uid="{25407DF9-6B64-414B-A4F8-6E052BF834AD}"/>
  <sortState xmlns:xlrd2="http://schemas.microsoft.com/office/spreadsheetml/2017/richdata2" ref="A2:C50">
    <sortCondition ref="C1:C50"/>
  </sortState>
  <tableColumns count="3">
    <tableColumn id="1" xr3:uid="{8D9D375E-A422-F04C-8732-C7ADE09B413D}" name="DRIVER" dataDxfId="7"/>
    <tableColumn id="2" xr3:uid="{803815FD-F182-6C47-9FBC-44BA75766D43}" name="POINTS" dataDxfId="6"/>
    <tableColumn id="3" xr3:uid="{6D5C3087-1A0B-4F41-A8FE-DE2A90A31D90}" name="POS" dataDxfId="5">
      <calculatedColumnFormula>RANK(Table5[[#This Row],[POINTS]],B:B,0)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6664E7-3BBC-D344-A3B6-1D959E7240BF}" name="Table59" displayName="Table59" ref="A1:C50" totalsRowShown="0" headerRowDxfId="4" headerRowBorderDxfId="3">
  <autoFilter ref="A1:C50" xr:uid="{D99F894D-3ABE-924A-ADDE-3F226DCA15B6}"/>
  <sortState xmlns:xlrd2="http://schemas.microsoft.com/office/spreadsheetml/2017/richdata2" ref="A2:C50">
    <sortCondition ref="C1:C50"/>
  </sortState>
  <tableColumns count="3">
    <tableColumn id="1" xr3:uid="{F2678C3A-8BB8-5346-A198-D5878E0333D6}" name="DRIVER" dataDxfId="2">
      <calculatedColumnFormula>FTD!A3</calculatedColumnFormula>
    </tableColumn>
    <tableColumn id="2" xr3:uid="{F44C8D39-17DC-724A-AF35-53034D740268}" name="POINTS" dataDxfId="0">
      <calculatedColumnFormula>FTD!W3</calculatedColumnFormula>
    </tableColumn>
    <tableColumn id="3" xr3:uid="{410428CF-75AE-424F-94B1-F7805D7F2100}" name="POS" dataDxfId="1">
      <calculatedColumnFormula>RANK(Table59[[#This Row],[POINTS]],B:B,0)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301E-C5E0-C447-A977-DCF3D98501EF}">
  <sheetPr>
    <tabColor theme="4" tint="0.59999389629810485"/>
  </sheetPr>
  <dimension ref="A1:W17"/>
  <sheetViews>
    <sheetView showGridLines="0" zoomScale="117" zoomScaleNormal="162" workbookViewId="0">
      <selection activeCell="C30" sqref="C30"/>
    </sheetView>
  </sheetViews>
  <sheetFormatPr baseColWidth="10" defaultRowHeight="16" x14ac:dyDescent="0.2"/>
  <cols>
    <col min="1" max="1" width="22.83203125" style="1" customWidth="1"/>
    <col min="2" max="2" width="10.83203125" style="2"/>
    <col min="3" max="3" width="10.83203125" style="35"/>
    <col min="4" max="4" width="10.83203125" style="2"/>
    <col min="5" max="22" width="10.83203125" style="1"/>
    <col min="23" max="23" width="10.83203125" style="35"/>
    <col min="24" max="16384" width="10.83203125" style="1"/>
  </cols>
  <sheetData>
    <row r="1" spans="1:23" ht="21" thickBot="1" x14ac:dyDescent="0.25">
      <c r="A1" s="82" t="s">
        <v>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</row>
    <row r="2" spans="1:23" x14ac:dyDescent="0.2">
      <c r="A2" s="85" t="s">
        <v>54</v>
      </c>
      <c r="B2" s="74">
        <v>44360</v>
      </c>
      <c r="C2" s="75"/>
      <c r="D2" s="76"/>
      <c r="E2" s="77">
        <v>44387</v>
      </c>
      <c r="F2" s="78"/>
      <c r="G2" s="79"/>
      <c r="H2" s="74">
        <v>44388</v>
      </c>
      <c r="I2" s="75"/>
      <c r="J2" s="76"/>
      <c r="K2" s="77">
        <v>44415</v>
      </c>
      <c r="L2" s="78"/>
      <c r="M2" s="79"/>
      <c r="N2" s="74">
        <v>44416</v>
      </c>
      <c r="O2" s="75"/>
      <c r="P2" s="76"/>
      <c r="Q2" s="77">
        <v>44436</v>
      </c>
      <c r="R2" s="78"/>
      <c r="S2" s="79"/>
      <c r="T2" s="74">
        <v>44437</v>
      </c>
      <c r="U2" s="75"/>
      <c r="V2" s="76"/>
      <c r="W2" s="80" t="s">
        <v>57</v>
      </c>
    </row>
    <row r="3" spans="1:23" s="31" customFormat="1" ht="17" thickBot="1" x14ac:dyDescent="0.25">
      <c r="A3" s="86"/>
      <c r="B3" s="4" t="s">
        <v>51</v>
      </c>
      <c r="C3" s="5" t="s">
        <v>52</v>
      </c>
      <c r="D3" s="6" t="s">
        <v>53</v>
      </c>
      <c r="E3" s="7" t="s">
        <v>51</v>
      </c>
      <c r="F3" s="8" t="s">
        <v>52</v>
      </c>
      <c r="G3" s="9" t="s">
        <v>53</v>
      </c>
      <c r="H3" s="4" t="s">
        <v>51</v>
      </c>
      <c r="I3" s="37" t="s">
        <v>52</v>
      </c>
      <c r="J3" s="6" t="s">
        <v>53</v>
      </c>
      <c r="K3" s="7" t="s">
        <v>51</v>
      </c>
      <c r="L3" s="8" t="s">
        <v>52</v>
      </c>
      <c r="M3" s="9" t="s">
        <v>53</v>
      </c>
      <c r="N3" s="4" t="s">
        <v>51</v>
      </c>
      <c r="O3" s="37" t="s">
        <v>52</v>
      </c>
      <c r="P3" s="6" t="s">
        <v>53</v>
      </c>
      <c r="Q3" s="7" t="s">
        <v>51</v>
      </c>
      <c r="R3" s="8" t="s">
        <v>52</v>
      </c>
      <c r="S3" s="9" t="s">
        <v>53</v>
      </c>
      <c r="T3" s="4" t="s">
        <v>51</v>
      </c>
      <c r="U3" s="37" t="s">
        <v>52</v>
      </c>
      <c r="V3" s="6" t="s">
        <v>53</v>
      </c>
      <c r="W3" s="81"/>
    </row>
    <row r="4" spans="1:23" x14ac:dyDescent="0.2">
      <c r="A4" s="23" t="s">
        <v>33</v>
      </c>
      <c r="B4" s="10" t="s">
        <v>49</v>
      </c>
      <c r="C4" s="11"/>
      <c r="D4" s="12">
        <f t="shared" ref="D4:D13" si="0">IF(C4=0,0,IF(B4-C4&lt;=0,0,IF(B4-C4&gt;=10,10,B4-C4)))</f>
        <v>0</v>
      </c>
      <c r="E4" s="10" t="str">
        <f t="shared" ref="E4:E13" si="1">IF(D4&gt;8,C4+8,B4)</f>
        <v>TBC</v>
      </c>
      <c r="F4" s="13"/>
      <c r="G4" s="12">
        <f t="shared" ref="G4:G13" si="2">IF(F4=0,0,IF(E4-F4&lt;=0,0,IF(E4-F4&gt;=10,10,E4-F4)))</f>
        <v>0</v>
      </c>
      <c r="H4" s="10" t="str">
        <f t="shared" ref="H4:H13" si="3">IF(G4&gt;8,F4+8,E4)</f>
        <v>TBC</v>
      </c>
      <c r="I4" s="13"/>
      <c r="J4" s="12">
        <f t="shared" ref="J4:J13" si="4">IF(I4=0,0,IF(H4-I4&lt;=0,0,IF(H4-I4&gt;=10,10,H4-I4)))</f>
        <v>0</v>
      </c>
      <c r="K4" s="10" t="str">
        <f t="shared" ref="K4:K13" si="5">IF(J4&gt;8,I4+8,H4)</f>
        <v>TBC</v>
      </c>
      <c r="L4" s="13"/>
      <c r="M4" s="12">
        <f t="shared" ref="M4:M13" si="6">IF(L4=0,0,IF(K4-L4&lt;=0,0,IF(K4-L4&gt;=10,10,K4-L4)))</f>
        <v>0</v>
      </c>
      <c r="N4" s="10" t="str">
        <f t="shared" ref="N4:N13" si="7">IF(M4&gt;8,L4+8,K4)</f>
        <v>TBC</v>
      </c>
      <c r="O4" s="13"/>
      <c r="P4" s="12">
        <f t="shared" ref="P4:P13" si="8">IF(O4=0,0,IF(N4-O4&lt;=0,0,IF(N4-O4&gt;=10,10,N4-O4)))</f>
        <v>0</v>
      </c>
      <c r="Q4" s="10" t="str">
        <f t="shared" ref="Q4:Q13" si="9">IF(P4&gt;8,O4+8,N4)</f>
        <v>TBC</v>
      </c>
      <c r="R4" s="13"/>
      <c r="S4" s="12">
        <f t="shared" ref="S4:S13" si="10">IF(R4=0,0,IF(Q4-R4&lt;=0,0,IF(Q4-R4&gt;=10,10,Q4-R4)))</f>
        <v>0</v>
      </c>
      <c r="T4" s="10" t="str">
        <f t="shared" ref="T4:T13" si="11">IF(S4&gt;8,R4+8,Q4)</f>
        <v>TBC</v>
      </c>
      <c r="U4" s="13"/>
      <c r="V4" s="12">
        <f t="shared" ref="V4:V13" si="12">IF(U4=0,0,IF(T4-U4&lt;=0,0,IF(T4-U4&gt;=10,10,T4-U4)))</f>
        <v>0</v>
      </c>
      <c r="W4" s="56">
        <f>D4+G4+J4+M4+P4+S4+V4</f>
        <v>0</v>
      </c>
    </row>
    <row r="5" spans="1:23" x14ac:dyDescent="0.2">
      <c r="A5" s="23" t="s">
        <v>41</v>
      </c>
      <c r="B5" s="10">
        <v>78.72</v>
      </c>
      <c r="C5" s="11">
        <v>68.900000000000006</v>
      </c>
      <c r="D5" s="12">
        <f t="shared" si="0"/>
        <v>9.8199999999999932</v>
      </c>
      <c r="E5" s="10">
        <f t="shared" si="1"/>
        <v>76.900000000000006</v>
      </c>
      <c r="F5" s="13"/>
      <c r="G5" s="12">
        <f t="shared" si="2"/>
        <v>0</v>
      </c>
      <c r="H5" s="10">
        <f t="shared" si="3"/>
        <v>76.900000000000006</v>
      </c>
      <c r="I5" s="13"/>
      <c r="J5" s="12">
        <f t="shared" si="4"/>
        <v>0</v>
      </c>
      <c r="K5" s="10">
        <f t="shared" si="5"/>
        <v>76.900000000000006</v>
      </c>
      <c r="L5" s="13"/>
      <c r="M5" s="12">
        <f t="shared" si="6"/>
        <v>0</v>
      </c>
      <c r="N5" s="10">
        <f t="shared" si="7"/>
        <v>76.900000000000006</v>
      </c>
      <c r="O5" s="13"/>
      <c r="P5" s="12">
        <f t="shared" si="8"/>
        <v>0</v>
      </c>
      <c r="Q5" s="10">
        <f t="shared" si="9"/>
        <v>76.900000000000006</v>
      </c>
      <c r="R5" s="13"/>
      <c r="S5" s="12">
        <f t="shared" si="10"/>
        <v>0</v>
      </c>
      <c r="T5" s="10">
        <f t="shared" si="11"/>
        <v>76.900000000000006</v>
      </c>
      <c r="U5" s="13"/>
      <c r="V5" s="12">
        <f t="shared" si="12"/>
        <v>0</v>
      </c>
      <c r="W5" s="56">
        <f t="shared" ref="W5:W13" si="13">D5+G5+J5+M5+P5+S5+V5</f>
        <v>9.8199999999999932</v>
      </c>
    </row>
    <row r="6" spans="1:23" x14ac:dyDescent="0.2">
      <c r="A6" s="23" t="s">
        <v>36</v>
      </c>
      <c r="B6" s="10" t="s">
        <v>49</v>
      </c>
      <c r="C6" s="11"/>
      <c r="D6" s="12">
        <f t="shared" si="0"/>
        <v>0</v>
      </c>
      <c r="E6" s="10" t="str">
        <f t="shared" si="1"/>
        <v>TBC</v>
      </c>
      <c r="F6" s="13"/>
      <c r="G6" s="12">
        <f t="shared" si="2"/>
        <v>0</v>
      </c>
      <c r="H6" s="10" t="str">
        <f t="shared" si="3"/>
        <v>TBC</v>
      </c>
      <c r="I6" s="13"/>
      <c r="J6" s="12">
        <f t="shared" si="4"/>
        <v>0</v>
      </c>
      <c r="K6" s="10" t="str">
        <f t="shared" si="5"/>
        <v>TBC</v>
      </c>
      <c r="L6" s="13"/>
      <c r="M6" s="12">
        <f t="shared" si="6"/>
        <v>0</v>
      </c>
      <c r="N6" s="10" t="str">
        <f t="shared" si="7"/>
        <v>TBC</v>
      </c>
      <c r="O6" s="13"/>
      <c r="P6" s="12">
        <f t="shared" si="8"/>
        <v>0</v>
      </c>
      <c r="Q6" s="10" t="str">
        <f t="shared" si="9"/>
        <v>TBC</v>
      </c>
      <c r="R6" s="13"/>
      <c r="S6" s="12">
        <f t="shared" si="10"/>
        <v>0</v>
      </c>
      <c r="T6" s="10" t="str">
        <f t="shared" si="11"/>
        <v>TBC</v>
      </c>
      <c r="U6" s="13"/>
      <c r="V6" s="12">
        <f t="shared" si="12"/>
        <v>0</v>
      </c>
      <c r="W6" s="56">
        <f t="shared" si="13"/>
        <v>0</v>
      </c>
    </row>
    <row r="7" spans="1:23" x14ac:dyDescent="0.2">
      <c r="A7" s="23" t="s">
        <v>31</v>
      </c>
      <c r="B7" s="10">
        <v>90.61</v>
      </c>
      <c r="C7" s="11">
        <v>78.39</v>
      </c>
      <c r="D7" s="12">
        <f t="shared" si="0"/>
        <v>10</v>
      </c>
      <c r="E7" s="10">
        <f t="shared" si="1"/>
        <v>86.39</v>
      </c>
      <c r="F7" s="13"/>
      <c r="G7" s="12">
        <f t="shared" si="2"/>
        <v>0</v>
      </c>
      <c r="H7" s="10">
        <f t="shared" si="3"/>
        <v>86.39</v>
      </c>
      <c r="I7" s="13"/>
      <c r="J7" s="12">
        <f t="shared" si="4"/>
        <v>0</v>
      </c>
      <c r="K7" s="10">
        <f t="shared" si="5"/>
        <v>86.39</v>
      </c>
      <c r="L7" s="13"/>
      <c r="M7" s="12">
        <f t="shared" si="6"/>
        <v>0</v>
      </c>
      <c r="N7" s="10">
        <f t="shared" si="7"/>
        <v>86.39</v>
      </c>
      <c r="O7" s="13"/>
      <c r="P7" s="12">
        <f t="shared" si="8"/>
        <v>0</v>
      </c>
      <c r="Q7" s="10">
        <f t="shared" si="9"/>
        <v>86.39</v>
      </c>
      <c r="R7" s="13"/>
      <c r="S7" s="12">
        <f t="shared" si="10"/>
        <v>0</v>
      </c>
      <c r="T7" s="10">
        <f t="shared" si="11"/>
        <v>86.39</v>
      </c>
      <c r="U7" s="13"/>
      <c r="V7" s="12">
        <f t="shared" si="12"/>
        <v>0</v>
      </c>
      <c r="W7" s="56">
        <f t="shared" si="13"/>
        <v>10</v>
      </c>
    </row>
    <row r="8" spans="1:23" x14ac:dyDescent="0.2">
      <c r="A8" s="23" t="s">
        <v>18</v>
      </c>
      <c r="B8" s="10">
        <v>92.28</v>
      </c>
      <c r="C8" s="11">
        <v>81.790000000000006</v>
      </c>
      <c r="D8" s="12">
        <f t="shared" si="0"/>
        <v>10</v>
      </c>
      <c r="E8" s="10">
        <f t="shared" si="1"/>
        <v>89.79</v>
      </c>
      <c r="F8" s="13"/>
      <c r="G8" s="12">
        <f t="shared" si="2"/>
        <v>0</v>
      </c>
      <c r="H8" s="10">
        <f t="shared" si="3"/>
        <v>89.79</v>
      </c>
      <c r="I8" s="13"/>
      <c r="J8" s="12">
        <f t="shared" si="4"/>
        <v>0</v>
      </c>
      <c r="K8" s="10">
        <f t="shared" si="5"/>
        <v>89.79</v>
      </c>
      <c r="L8" s="13"/>
      <c r="M8" s="12">
        <f t="shared" si="6"/>
        <v>0</v>
      </c>
      <c r="N8" s="10">
        <f t="shared" si="7"/>
        <v>89.79</v>
      </c>
      <c r="O8" s="13"/>
      <c r="P8" s="12">
        <f t="shared" si="8"/>
        <v>0</v>
      </c>
      <c r="Q8" s="10">
        <f t="shared" si="9"/>
        <v>89.79</v>
      </c>
      <c r="R8" s="13"/>
      <c r="S8" s="12">
        <f t="shared" si="10"/>
        <v>0</v>
      </c>
      <c r="T8" s="10">
        <f t="shared" si="11"/>
        <v>89.79</v>
      </c>
      <c r="U8" s="13"/>
      <c r="V8" s="12">
        <f t="shared" si="12"/>
        <v>0</v>
      </c>
      <c r="W8" s="56">
        <f t="shared" si="13"/>
        <v>10</v>
      </c>
    </row>
    <row r="9" spans="1:23" x14ac:dyDescent="0.2">
      <c r="A9" s="23" t="s">
        <v>13</v>
      </c>
      <c r="B9" s="10">
        <v>67.489999999999995</v>
      </c>
      <c r="C9" s="11">
        <v>59.14</v>
      </c>
      <c r="D9" s="12">
        <f t="shared" si="0"/>
        <v>8.3499999999999943</v>
      </c>
      <c r="E9" s="10">
        <f t="shared" si="1"/>
        <v>67.14</v>
      </c>
      <c r="F9" s="13"/>
      <c r="G9" s="12">
        <f t="shared" si="2"/>
        <v>0</v>
      </c>
      <c r="H9" s="10">
        <f t="shared" si="3"/>
        <v>67.14</v>
      </c>
      <c r="I9" s="13"/>
      <c r="J9" s="12">
        <f t="shared" si="4"/>
        <v>0</v>
      </c>
      <c r="K9" s="10">
        <f t="shared" si="5"/>
        <v>67.14</v>
      </c>
      <c r="L9" s="13"/>
      <c r="M9" s="12">
        <f t="shared" si="6"/>
        <v>0</v>
      </c>
      <c r="N9" s="10">
        <f t="shared" si="7"/>
        <v>67.14</v>
      </c>
      <c r="O9" s="13"/>
      <c r="P9" s="12">
        <f t="shared" si="8"/>
        <v>0</v>
      </c>
      <c r="Q9" s="10">
        <f t="shared" si="9"/>
        <v>67.14</v>
      </c>
      <c r="R9" s="13"/>
      <c r="S9" s="12">
        <f t="shared" si="10"/>
        <v>0</v>
      </c>
      <c r="T9" s="10">
        <f t="shared" si="11"/>
        <v>67.14</v>
      </c>
      <c r="U9" s="13"/>
      <c r="V9" s="12">
        <f t="shared" si="12"/>
        <v>0</v>
      </c>
      <c r="W9" s="56">
        <f t="shared" si="13"/>
        <v>8.3499999999999943</v>
      </c>
    </row>
    <row r="10" spans="1:23" x14ac:dyDescent="0.2">
      <c r="A10" s="23" t="s">
        <v>43</v>
      </c>
      <c r="B10" s="10">
        <v>91.95</v>
      </c>
      <c r="C10" s="11">
        <v>81.37</v>
      </c>
      <c r="D10" s="12">
        <f t="shared" si="0"/>
        <v>10</v>
      </c>
      <c r="E10" s="10">
        <f t="shared" si="1"/>
        <v>89.37</v>
      </c>
      <c r="F10" s="13"/>
      <c r="G10" s="12">
        <f t="shared" si="2"/>
        <v>0</v>
      </c>
      <c r="H10" s="10">
        <f t="shared" si="3"/>
        <v>89.37</v>
      </c>
      <c r="I10" s="13"/>
      <c r="J10" s="12">
        <f t="shared" si="4"/>
        <v>0</v>
      </c>
      <c r="K10" s="10">
        <f t="shared" si="5"/>
        <v>89.37</v>
      </c>
      <c r="L10" s="13"/>
      <c r="M10" s="12">
        <f t="shared" si="6"/>
        <v>0</v>
      </c>
      <c r="N10" s="10">
        <f t="shared" si="7"/>
        <v>89.37</v>
      </c>
      <c r="O10" s="13"/>
      <c r="P10" s="12">
        <f t="shared" si="8"/>
        <v>0</v>
      </c>
      <c r="Q10" s="10">
        <f t="shared" si="9"/>
        <v>89.37</v>
      </c>
      <c r="R10" s="13"/>
      <c r="S10" s="12">
        <f t="shared" si="10"/>
        <v>0</v>
      </c>
      <c r="T10" s="10">
        <f t="shared" si="11"/>
        <v>89.37</v>
      </c>
      <c r="U10" s="13"/>
      <c r="V10" s="12">
        <f t="shared" si="12"/>
        <v>0</v>
      </c>
      <c r="W10" s="56">
        <f t="shared" si="13"/>
        <v>10</v>
      </c>
    </row>
    <row r="11" spans="1:23" x14ac:dyDescent="0.2">
      <c r="A11" s="23" t="s">
        <v>12</v>
      </c>
      <c r="B11" s="10">
        <v>74.260000000000005</v>
      </c>
      <c r="C11" s="11">
        <v>64.14</v>
      </c>
      <c r="D11" s="12">
        <f t="shared" si="0"/>
        <v>10</v>
      </c>
      <c r="E11" s="10">
        <f t="shared" si="1"/>
        <v>72.14</v>
      </c>
      <c r="F11" s="13"/>
      <c r="G11" s="12">
        <f t="shared" si="2"/>
        <v>0</v>
      </c>
      <c r="H11" s="10">
        <f t="shared" si="3"/>
        <v>72.14</v>
      </c>
      <c r="I11" s="13"/>
      <c r="J11" s="12">
        <f t="shared" si="4"/>
        <v>0</v>
      </c>
      <c r="K11" s="10">
        <f t="shared" si="5"/>
        <v>72.14</v>
      </c>
      <c r="L11" s="13"/>
      <c r="M11" s="12">
        <f t="shared" si="6"/>
        <v>0</v>
      </c>
      <c r="N11" s="10">
        <f t="shared" si="7"/>
        <v>72.14</v>
      </c>
      <c r="O11" s="13"/>
      <c r="P11" s="12">
        <f t="shared" si="8"/>
        <v>0</v>
      </c>
      <c r="Q11" s="10">
        <f t="shared" si="9"/>
        <v>72.14</v>
      </c>
      <c r="R11" s="13"/>
      <c r="S11" s="12">
        <f t="shared" si="10"/>
        <v>0</v>
      </c>
      <c r="T11" s="10">
        <f t="shared" si="11"/>
        <v>72.14</v>
      </c>
      <c r="U11" s="13"/>
      <c r="V11" s="12">
        <f t="shared" si="12"/>
        <v>0</v>
      </c>
      <c r="W11" s="56">
        <f t="shared" si="13"/>
        <v>10</v>
      </c>
    </row>
    <row r="12" spans="1:23" x14ac:dyDescent="0.2">
      <c r="A12" s="23" t="s">
        <v>32</v>
      </c>
      <c r="B12" s="10" t="s">
        <v>49</v>
      </c>
      <c r="C12" s="11"/>
      <c r="D12" s="12">
        <f t="shared" si="0"/>
        <v>0</v>
      </c>
      <c r="E12" s="10" t="str">
        <f t="shared" si="1"/>
        <v>TBC</v>
      </c>
      <c r="F12" s="13"/>
      <c r="G12" s="12">
        <f t="shared" si="2"/>
        <v>0</v>
      </c>
      <c r="H12" s="10" t="str">
        <f t="shared" si="3"/>
        <v>TBC</v>
      </c>
      <c r="I12" s="13"/>
      <c r="J12" s="12">
        <f t="shared" si="4"/>
        <v>0</v>
      </c>
      <c r="K12" s="10" t="str">
        <f t="shared" si="5"/>
        <v>TBC</v>
      </c>
      <c r="L12" s="13"/>
      <c r="M12" s="12">
        <f t="shared" si="6"/>
        <v>0</v>
      </c>
      <c r="N12" s="10" t="str">
        <f t="shared" si="7"/>
        <v>TBC</v>
      </c>
      <c r="O12" s="13"/>
      <c r="P12" s="12">
        <f t="shared" si="8"/>
        <v>0</v>
      </c>
      <c r="Q12" s="10" t="str">
        <f t="shared" si="9"/>
        <v>TBC</v>
      </c>
      <c r="R12" s="13"/>
      <c r="S12" s="12">
        <f t="shared" si="10"/>
        <v>0</v>
      </c>
      <c r="T12" s="10" t="str">
        <f t="shared" si="11"/>
        <v>TBC</v>
      </c>
      <c r="U12" s="13"/>
      <c r="V12" s="12">
        <f t="shared" si="12"/>
        <v>0</v>
      </c>
      <c r="W12" s="56">
        <f t="shared" si="13"/>
        <v>0</v>
      </c>
    </row>
    <row r="13" spans="1:23" ht="17" thickBot="1" x14ac:dyDescent="0.25">
      <c r="A13" s="25" t="s">
        <v>42</v>
      </c>
      <c r="B13" s="32" t="s">
        <v>49</v>
      </c>
      <c r="C13" s="26"/>
      <c r="D13" s="33">
        <f t="shared" si="0"/>
        <v>0</v>
      </c>
      <c r="E13" s="32" t="str">
        <f t="shared" si="1"/>
        <v>TBC</v>
      </c>
      <c r="F13" s="34"/>
      <c r="G13" s="33">
        <f t="shared" si="2"/>
        <v>0</v>
      </c>
      <c r="H13" s="32" t="str">
        <f t="shared" si="3"/>
        <v>TBC</v>
      </c>
      <c r="I13" s="34"/>
      <c r="J13" s="33">
        <f t="shared" si="4"/>
        <v>0</v>
      </c>
      <c r="K13" s="32" t="str">
        <f t="shared" si="5"/>
        <v>TBC</v>
      </c>
      <c r="L13" s="34"/>
      <c r="M13" s="33">
        <f t="shared" si="6"/>
        <v>0</v>
      </c>
      <c r="N13" s="32" t="str">
        <f t="shared" si="7"/>
        <v>TBC</v>
      </c>
      <c r="O13" s="34"/>
      <c r="P13" s="33">
        <f t="shared" si="8"/>
        <v>0</v>
      </c>
      <c r="Q13" s="32" t="str">
        <f t="shared" si="9"/>
        <v>TBC</v>
      </c>
      <c r="R13" s="34"/>
      <c r="S13" s="33">
        <f t="shared" si="10"/>
        <v>0</v>
      </c>
      <c r="T13" s="32" t="str">
        <f t="shared" si="11"/>
        <v>TBC</v>
      </c>
      <c r="U13" s="34"/>
      <c r="V13" s="33">
        <f t="shared" si="12"/>
        <v>0</v>
      </c>
      <c r="W13" s="57">
        <f t="shared" si="13"/>
        <v>0</v>
      </c>
    </row>
    <row r="17" spans="1:1" x14ac:dyDescent="0.2">
      <c r="A17"/>
    </row>
  </sheetData>
  <mergeCells count="10">
    <mergeCell ref="N2:P2"/>
    <mergeCell ref="Q2:S2"/>
    <mergeCell ref="T2:V2"/>
    <mergeCell ref="W2:W3"/>
    <mergeCell ref="A1:W1"/>
    <mergeCell ref="H2:J2"/>
    <mergeCell ref="K2:M2"/>
    <mergeCell ref="B2:D2"/>
    <mergeCell ref="A2:A3"/>
    <mergeCell ref="E2:G2"/>
  </mergeCells>
  <printOptions headings="1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ED17-BD4B-E942-B323-675C7458CD24}">
  <sheetPr>
    <tabColor theme="4" tint="0.39997558519241921"/>
  </sheetPr>
  <dimension ref="A1:W25"/>
  <sheetViews>
    <sheetView showGridLines="0" zoomScale="118" workbookViewId="0">
      <selection activeCell="A2" sqref="A2:A3"/>
    </sheetView>
  </sheetViews>
  <sheetFormatPr baseColWidth="10" defaultRowHeight="16" x14ac:dyDescent="0.2"/>
  <cols>
    <col min="1" max="1" width="23.6640625" style="1" customWidth="1"/>
    <col min="2" max="7" width="10.83203125" style="30"/>
    <col min="8" max="16384" width="10.83203125" style="1"/>
  </cols>
  <sheetData>
    <row r="1" spans="1:23" ht="21" thickBot="1" x14ac:dyDescent="0.25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</row>
    <row r="2" spans="1:23" s="14" customFormat="1" x14ac:dyDescent="0.2">
      <c r="A2" s="85" t="s">
        <v>54</v>
      </c>
      <c r="B2" s="74">
        <v>44360</v>
      </c>
      <c r="C2" s="87"/>
      <c r="D2" s="88"/>
      <c r="E2" s="77">
        <v>44387</v>
      </c>
      <c r="F2" s="89"/>
      <c r="G2" s="90"/>
      <c r="H2" s="74">
        <v>44388</v>
      </c>
      <c r="I2" s="87"/>
      <c r="J2" s="88"/>
      <c r="K2" s="77">
        <v>44415</v>
      </c>
      <c r="L2" s="89"/>
      <c r="M2" s="90"/>
      <c r="N2" s="74">
        <v>44416</v>
      </c>
      <c r="O2" s="87"/>
      <c r="P2" s="88"/>
      <c r="Q2" s="77">
        <v>44436</v>
      </c>
      <c r="R2" s="89"/>
      <c r="S2" s="90"/>
      <c r="T2" s="74">
        <v>44437</v>
      </c>
      <c r="U2" s="87"/>
      <c r="V2" s="87"/>
      <c r="W2" s="91" t="s">
        <v>57</v>
      </c>
    </row>
    <row r="3" spans="1:23" ht="17" thickBot="1" x14ac:dyDescent="0.25">
      <c r="A3" s="86"/>
      <c r="B3" s="15" t="s">
        <v>51</v>
      </c>
      <c r="C3" s="5" t="s">
        <v>52</v>
      </c>
      <c r="D3" s="16" t="s">
        <v>53</v>
      </c>
      <c r="E3" s="17" t="s">
        <v>51</v>
      </c>
      <c r="F3" s="18" t="s">
        <v>52</v>
      </c>
      <c r="G3" s="19" t="s">
        <v>53</v>
      </c>
      <c r="H3" s="15" t="s">
        <v>51</v>
      </c>
      <c r="I3" s="5" t="s">
        <v>52</v>
      </c>
      <c r="J3" s="16" t="s">
        <v>53</v>
      </c>
      <c r="K3" s="17" t="s">
        <v>51</v>
      </c>
      <c r="L3" s="18" t="s">
        <v>52</v>
      </c>
      <c r="M3" s="19" t="s">
        <v>53</v>
      </c>
      <c r="N3" s="15" t="s">
        <v>51</v>
      </c>
      <c r="O3" s="5" t="s">
        <v>52</v>
      </c>
      <c r="P3" s="16" t="s">
        <v>53</v>
      </c>
      <c r="Q3" s="17" t="s">
        <v>51</v>
      </c>
      <c r="R3" s="18" t="s">
        <v>52</v>
      </c>
      <c r="S3" s="19" t="s">
        <v>53</v>
      </c>
      <c r="T3" s="15" t="s">
        <v>51</v>
      </c>
      <c r="U3" s="5" t="s">
        <v>52</v>
      </c>
      <c r="V3" s="5" t="s">
        <v>53</v>
      </c>
      <c r="W3" s="92"/>
    </row>
    <row r="4" spans="1:23" x14ac:dyDescent="0.2">
      <c r="A4" s="20" t="s">
        <v>15</v>
      </c>
      <c r="B4" s="11">
        <v>53.8</v>
      </c>
      <c r="C4" s="11"/>
      <c r="D4" s="21">
        <f t="shared" ref="D4:D25" si="0">IF(C4=0,0,IF(B4-C4&lt;=0,0,IF(B4-C4&gt;=10,10,B4-C4)))</f>
        <v>0</v>
      </c>
      <c r="E4" s="22">
        <f t="shared" ref="E4:E25" si="1">IF(D4&gt;8,C4+8,B4)</f>
        <v>53.8</v>
      </c>
      <c r="F4" s="11"/>
      <c r="G4" s="21">
        <f t="shared" ref="G4:G25" si="2">IF(F4=0,0,IF(E4-F4&lt;=0,0,IF(E4-F4&gt;=10,10,E4-F4)))</f>
        <v>0</v>
      </c>
      <c r="H4" s="22">
        <f t="shared" ref="H4:H25" si="3">IF(G4&gt;8,F4+8,E4)</f>
        <v>53.8</v>
      </c>
      <c r="I4" s="11"/>
      <c r="J4" s="21">
        <f t="shared" ref="J4:J25" si="4">IF(I4=0,0,IF(H4-I4&lt;=0,0,IF(H4-I4&gt;=10,10,H4-I4)))</f>
        <v>0</v>
      </c>
      <c r="K4" s="22">
        <f t="shared" ref="K4:K25" si="5">IF(J4&gt;8,I4+8,H4)</f>
        <v>53.8</v>
      </c>
      <c r="L4" s="11"/>
      <c r="M4" s="21">
        <f t="shared" ref="M4:M25" si="6">IF(L4=0,0,IF(K4-L4&lt;=0,0,IF(K4-L4&gt;=10,10,K4-L4)))</f>
        <v>0</v>
      </c>
      <c r="N4" s="22">
        <f t="shared" ref="N4:N25" si="7">IF(M4&gt;8,L4+8,K4)</f>
        <v>53.8</v>
      </c>
      <c r="O4" s="11"/>
      <c r="P4" s="21">
        <f t="shared" ref="P4:P25" si="8">IF(O4=0,0,IF(N4-O4&lt;=0,0,IF(N4-O4&gt;=10,10,N4-O4)))</f>
        <v>0</v>
      </c>
      <c r="Q4" s="22">
        <f t="shared" ref="Q4:Q25" si="9">IF(P4&gt;8,O4+8,N4)</f>
        <v>53.8</v>
      </c>
      <c r="R4" s="11"/>
      <c r="S4" s="21">
        <f t="shared" ref="S4:S25" si="10">IF(R4=0,0,IF(Q4-R4&lt;=0,0,IF(Q4-R4&gt;=10,10,Q4-R4)))</f>
        <v>0</v>
      </c>
      <c r="T4" s="22">
        <f t="shared" ref="T4:T25" si="11">IF(S4&gt;8,R4+8,Q4)</f>
        <v>53.8</v>
      </c>
      <c r="U4" s="11"/>
      <c r="V4" s="11">
        <f t="shared" ref="V4:V25" si="12">IF(U4=0,0,IF(T4-U4&lt;=0,0,IF(T4-U4&gt;=10,10,T4-U4)))</f>
        <v>0</v>
      </c>
      <c r="W4" s="56">
        <f>V4+S4+P4+M4+J4+G4+D4</f>
        <v>0</v>
      </c>
    </row>
    <row r="5" spans="1:23" x14ac:dyDescent="0.2">
      <c r="A5" s="23" t="s">
        <v>26</v>
      </c>
      <c r="B5" s="11" t="s">
        <v>49</v>
      </c>
      <c r="C5" s="11"/>
      <c r="D5" s="21">
        <f t="shared" si="0"/>
        <v>0</v>
      </c>
      <c r="E5" s="22" t="str">
        <f t="shared" si="1"/>
        <v>TBC</v>
      </c>
      <c r="F5" s="24"/>
      <c r="G5" s="21">
        <f t="shared" si="2"/>
        <v>0</v>
      </c>
      <c r="H5" s="22" t="str">
        <f t="shared" si="3"/>
        <v>TBC</v>
      </c>
      <c r="I5" s="24"/>
      <c r="J5" s="21">
        <f t="shared" si="4"/>
        <v>0</v>
      </c>
      <c r="K5" s="22" t="str">
        <f t="shared" si="5"/>
        <v>TBC</v>
      </c>
      <c r="L5" s="24"/>
      <c r="M5" s="21">
        <f t="shared" si="6"/>
        <v>0</v>
      </c>
      <c r="N5" s="22" t="str">
        <f t="shared" si="7"/>
        <v>TBC</v>
      </c>
      <c r="O5" s="24"/>
      <c r="P5" s="21">
        <f t="shared" si="8"/>
        <v>0</v>
      </c>
      <c r="Q5" s="22" t="str">
        <f t="shared" si="9"/>
        <v>TBC</v>
      </c>
      <c r="R5" s="24"/>
      <c r="S5" s="21">
        <f t="shared" si="10"/>
        <v>0</v>
      </c>
      <c r="T5" s="22" t="str">
        <f t="shared" si="11"/>
        <v>TBC</v>
      </c>
      <c r="U5" s="24"/>
      <c r="V5" s="11">
        <f t="shared" si="12"/>
        <v>0</v>
      </c>
      <c r="W5" s="56">
        <f t="shared" ref="W5:W25" si="13">V5+S5+P5+M5+J5+G5+D5</f>
        <v>0</v>
      </c>
    </row>
    <row r="6" spans="1:23" x14ac:dyDescent="0.2">
      <c r="A6" s="23" t="s">
        <v>1</v>
      </c>
      <c r="B6" s="11">
        <v>75.77</v>
      </c>
      <c r="C6" s="11">
        <v>67.16</v>
      </c>
      <c r="D6" s="21">
        <f t="shared" si="0"/>
        <v>8.61</v>
      </c>
      <c r="E6" s="22">
        <f t="shared" si="1"/>
        <v>75.16</v>
      </c>
      <c r="F6" s="24"/>
      <c r="G6" s="21">
        <f t="shared" si="2"/>
        <v>0</v>
      </c>
      <c r="H6" s="22">
        <f t="shared" si="3"/>
        <v>75.16</v>
      </c>
      <c r="I6" s="24"/>
      <c r="J6" s="21">
        <f t="shared" si="4"/>
        <v>0</v>
      </c>
      <c r="K6" s="22">
        <f t="shared" si="5"/>
        <v>75.16</v>
      </c>
      <c r="L6" s="24"/>
      <c r="M6" s="21">
        <f t="shared" si="6"/>
        <v>0</v>
      </c>
      <c r="N6" s="22">
        <f t="shared" si="7"/>
        <v>75.16</v>
      </c>
      <c r="O6" s="24"/>
      <c r="P6" s="21">
        <f t="shared" si="8"/>
        <v>0</v>
      </c>
      <c r="Q6" s="22">
        <f t="shared" si="9"/>
        <v>75.16</v>
      </c>
      <c r="R6" s="24"/>
      <c r="S6" s="21">
        <f t="shared" si="10"/>
        <v>0</v>
      </c>
      <c r="T6" s="22">
        <f t="shared" si="11"/>
        <v>75.16</v>
      </c>
      <c r="U6" s="24"/>
      <c r="V6" s="11">
        <f t="shared" si="12"/>
        <v>0</v>
      </c>
      <c r="W6" s="56">
        <f t="shared" si="13"/>
        <v>8.61</v>
      </c>
    </row>
    <row r="7" spans="1:23" x14ac:dyDescent="0.2">
      <c r="A7" s="23" t="s">
        <v>5</v>
      </c>
      <c r="B7" s="11">
        <v>69.540000000000006</v>
      </c>
      <c r="C7" s="11">
        <v>63.79</v>
      </c>
      <c r="D7" s="21">
        <f t="shared" si="0"/>
        <v>5.7500000000000071</v>
      </c>
      <c r="E7" s="22">
        <f t="shared" si="1"/>
        <v>69.540000000000006</v>
      </c>
      <c r="F7" s="24"/>
      <c r="G7" s="21">
        <f t="shared" si="2"/>
        <v>0</v>
      </c>
      <c r="H7" s="22">
        <f t="shared" si="3"/>
        <v>69.540000000000006</v>
      </c>
      <c r="I7" s="24"/>
      <c r="J7" s="21">
        <f t="shared" si="4"/>
        <v>0</v>
      </c>
      <c r="K7" s="22">
        <f t="shared" si="5"/>
        <v>69.540000000000006</v>
      </c>
      <c r="L7" s="24"/>
      <c r="M7" s="21">
        <f t="shared" si="6"/>
        <v>0</v>
      </c>
      <c r="N7" s="22">
        <f t="shared" si="7"/>
        <v>69.540000000000006</v>
      </c>
      <c r="O7" s="24"/>
      <c r="P7" s="21">
        <f t="shared" si="8"/>
        <v>0</v>
      </c>
      <c r="Q7" s="22">
        <f t="shared" si="9"/>
        <v>69.540000000000006</v>
      </c>
      <c r="R7" s="24"/>
      <c r="S7" s="21">
        <f t="shared" si="10"/>
        <v>0</v>
      </c>
      <c r="T7" s="22">
        <f t="shared" si="11"/>
        <v>69.540000000000006</v>
      </c>
      <c r="U7" s="24"/>
      <c r="V7" s="11">
        <f t="shared" si="12"/>
        <v>0</v>
      </c>
      <c r="W7" s="56">
        <f t="shared" si="13"/>
        <v>5.7500000000000071</v>
      </c>
    </row>
    <row r="8" spans="1:23" x14ac:dyDescent="0.2">
      <c r="A8" s="23" t="s">
        <v>20</v>
      </c>
      <c r="B8" s="11">
        <v>79.010000000000005</v>
      </c>
      <c r="C8" s="11">
        <v>69.14</v>
      </c>
      <c r="D8" s="21">
        <f t="shared" si="0"/>
        <v>9.8700000000000045</v>
      </c>
      <c r="E8" s="22">
        <f t="shared" si="1"/>
        <v>77.14</v>
      </c>
      <c r="F8" s="24"/>
      <c r="G8" s="21">
        <f t="shared" si="2"/>
        <v>0</v>
      </c>
      <c r="H8" s="22">
        <f t="shared" si="3"/>
        <v>77.14</v>
      </c>
      <c r="I8" s="24"/>
      <c r="J8" s="21">
        <f t="shared" si="4"/>
        <v>0</v>
      </c>
      <c r="K8" s="22">
        <f t="shared" si="5"/>
        <v>77.14</v>
      </c>
      <c r="L8" s="24"/>
      <c r="M8" s="21">
        <f t="shared" si="6"/>
        <v>0</v>
      </c>
      <c r="N8" s="22">
        <f t="shared" si="7"/>
        <v>77.14</v>
      </c>
      <c r="O8" s="24"/>
      <c r="P8" s="21">
        <f t="shared" si="8"/>
        <v>0</v>
      </c>
      <c r="Q8" s="22">
        <f t="shared" si="9"/>
        <v>77.14</v>
      </c>
      <c r="R8" s="24"/>
      <c r="S8" s="21">
        <f t="shared" si="10"/>
        <v>0</v>
      </c>
      <c r="T8" s="22">
        <f t="shared" si="11"/>
        <v>77.14</v>
      </c>
      <c r="U8" s="24"/>
      <c r="V8" s="11">
        <f t="shared" si="12"/>
        <v>0</v>
      </c>
      <c r="W8" s="56">
        <f t="shared" si="13"/>
        <v>9.8700000000000045</v>
      </c>
    </row>
    <row r="9" spans="1:23" x14ac:dyDescent="0.2">
      <c r="A9" s="23" t="s">
        <v>28</v>
      </c>
      <c r="B9" s="11">
        <v>66.040000000000006</v>
      </c>
      <c r="C9" s="11"/>
      <c r="D9" s="21">
        <f t="shared" si="0"/>
        <v>0</v>
      </c>
      <c r="E9" s="22">
        <f t="shared" si="1"/>
        <v>66.040000000000006</v>
      </c>
      <c r="F9" s="24"/>
      <c r="G9" s="21">
        <f t="shared" si="2"/>
        <v>0</v>
      </c>
      <c r="H9" s="22">
        <f t="shared" si="3"/>
        <v>66.040000000000006</v>
      </c>
      <c r="I9" s="24"/>
      <c r="J9" s="21">
        <f t="shared" si="4"/>
        <v>0</v>
      </c>
      <c r="K9" s="22">
        <f t="shared" si="5"/>
        <v>66.040000000000006</v>
      </c>
      <c r="L9" s="24"/>
      <c r="M9" s="21">
        <f t="shared" si="6"/>
        <v>0</v>
      </c>
      <c r="N9" s="22">
        <f t="shared" si="7"/>
        <v>66.040000000000006</v>
      </c>
      <c r="O9" s="24"/>
      <c r="P9" s="21">
        <f t="shared" si="8"/>
        <v>0</v>
      </c>
      <c r="Q9" s="22">
        <f t="shared" si="9"/>
        <v>66.040000000000006</v>
      </c>
      <c r="R9" s="24"/>
      <c r="S9" s="21">
        <f t="shared" si="10"/>
        <v>0</v>
      </c>
      <c r="T9" s="22">
        <f t="shared" si="11"/>
        <v>66.040000000000006</v>
      </c>
      <c r="U9" s="24"/>
      <c r="V9" s="11">
        <f t="shared" si="12"/>
        <v>0</v>
      </c>
      <c r="W9" s="56">
        <f t="shared" si="13"/>
        <v>0</v>
      </c>
    </row>
    <row r="10" spans="1:23" x14ac:dyDescent="0.2">
      <c r="A10" s="23" t="s">
        <v>48</v>
      </c>
      <c r="B10" s="11">
        <v>83.47</v>
      </c>
      <c r="C10" s="11">
        <v>75.13</v>
      </c>
      <c r="D10" s="21">
        <f t="shared" si="0"/>
        <v>8.3400000000000034</v>
      </c>
      <c r="E10" s="22">
        <f t="shared" si="1"/>
        <v>83.13</v>
      </c>
      <c r="F10" s="24"/>
      <c r="G10" s="21">
        <f t="shared" si="2"/>
        <v>0</v>
      </c>
      <c r="H10" s="22">
        <f t="shared" si="3"/>
        <v>83.13</v>
      </c>
      <c r="I10" s="24"/>
      <c r="J10" s="21">
        <f t="shared" si="4"/>
        <v>0</v>
      </c>
      <c r="K10" s="22">
        <f t="shared" si="5"/>
        <v>83.13</v>
      </c>
      <c r="L10" s="24"/>
      <c r="M10" s="21">
        <f t="shared" si="6"/>
        <v>0</v>
      </c>
      <c r="N10" s="22">
        <f t="shared" si="7"/>
        <v>83.13</v>
      </c>
      <c r="O10" s="24"/>
      <c r="P10" s="21">
        <f t="shared" si="8"/>
        <v>0</v>
      </c>
      <c r="Q10" s="22">
        <f t="shared" si="9"/>
        <v>83.13</v>
      </c>
      <c r="R10" s="24"/>
      <c r="S10" s="21">
        <f t="shared" si="10"/>
        <v>0</v>
      </c>
      <c r="T10" s="22">
        <f t="shared" si="11"/>
        <v>83.13</v>
      </c>
      <c r="U10" s="24"/>
      <c r="V10" s="11">
        <f t="shared" si="12"/>
        <v>0</v>
      </c>
      <c r="W10" s="56">
        <f t="shared" si="13"/>
        <v>8.3400000000000034</v>
      </c>
    </row>
    <row r="11" spans="1:23" x14ac:dyDescent="0.2">
      <c r="A11" s="23" t="s">
        <v>40</v>
      </c>
      <c r="B11" s="11">
        <v>77</v>
      </c>
      <c r="C11" s="11">
        <v>68.459999999999994</v>
      </c>
      <c r="D11" s="21">
        <f t="shared" si="0"/>
        <v>8.5400000000000063</v>
      </c>
      <c r="E11" s="22">
        <f t="shared" si="1"/>
        <v>76.459999999999994</v>
      </c>
      <c r="F11" s="24"/>
      <c r="G11" s="21">
        <f t="shared" si="2"/>
        <v>0</v>
      </c>
      <c r="H11" s="22">
        <f t="shared" si="3"/>
        <v>76.459999999999994</v>
      </c>
      <c r="I11" s="24"/>
      <c r="J11" s="21">
        <f t="shared" si="4"/>
        <v>0</v>
      </c>
      <c r="K11" s="22">
        <f t="shared" si="5"/>
        <v>76.459999999999994</v>
      </c>
      <c r="L11" s="24"/>
      <c r="M11" s="21">
        <f t="shared" si="6"/>
        <v>0</v>
      </c>
      <c r="N11" s="22">
        <f t="shared" si="7"/>
        <v>76.459999999999994</v>
      </c>
      <c r="O11" s="24"/>
      <c r="P11" s="21">
        <f t="shared" si="8"/>
        <v>0</v>
      </c>
      <c r="Q11" s="22">
        <f t="shared" si="9"/>
        <v>76.459999999999994</v>
      </c>
      <c r="R11" s="24"/>
      <c r="S11" s="21">
        <f t="shared" si="10"/>
        <v>0</v>
      </c>
      <c r="T11" s="22">
        <f t="shared" si="11"/>
        <v>76.459999999999994</v>
      </c>
      <c r="U11" s="24"/>
      <c r="V11" s="11">
        <f t="shared" si="12"/>
        <v>0</v>
      </c>
      <c r="W11" s="56">
        <f t="shared" si="13"/>
        <v>8.5400000000000063</v>
      </c>
    </row>
    <row r="12" spans="1:23" x14ac:dyDescent="0.2">
      <c r="A12" s="23" t="s">
        <v>16</v>
      </c>
      <c r="B12" s="11">
        <v>65.86</v>
      </c>
      <c r="C12" s="11">
        <v>49.42</v>
      </c>
      <c r="D12" s="21">
        <f t="shared" si="0"/>
        <v>10</v>
      </c>
      <c r="E12" s="22">
        <f t="shared" si="1"/>
        <v>57.42</v>
      </c>
      <c r="F12" s="24"/>
      <c r="G12" s="21">
        <f t="shared" si="2"/>
        <v>0</v>
      </c>
      <c r="H12" s="22">
        <f t="shared" si="3"/>
        <v>57.42</v>
      </c>
      <c r="I12" s="24"/>
      <c r="J12" s="21">
        <f t="shared" si="4"/>
        <v>0</v>
      </c>
      <c r="K12" s="22">
        <f t="shared" si="5"/>
        <v>57.42</v>
      </c>
      <c r="L12" s="24"/>
      <c r="M12" s="21">
        <f t="shared" si="6"/>
        <v>0</v>
      </c>
      <c r="N12" s="22">
        <f t="shared" si="7"/>
        <v>57.42</v>
      </c>
      <c r="O12" s="24"/>
      <c r="P12" s="21">
        <f t="shared" si="8"/>
        <v>0</v>
      </c>
      <c r="Q12" s="22">
        <f t="shared" si="9"/>
        <v>57.42</v>
      </c>
      <c r="R12" s="24"/>
      <c r="S12" s="21">
        <f t="shared" si="10"/>
        <v>0</v>
      </c>
      <c r="T12" s="22">
        <f t="shared" si="11"/>
        <v>57.42</v>
      </c>
      <c r="U12" s="24"/>
      <c r="V12" s="11">
        <f t="shared" si="12"/>
        <v>0</v>
      </c>
      <c r="W12" s="56">
        <f t="shared" si="13"/>
        <v>10</v>
      </c>
    </row>
    <row r="13" spans="1:23" x14ac:dyDescent="0.2">
      <c r="A13" s="23" t="s">
        <v>19</v>
      </c>
      <c r="B13" s="11">
        <v>77.37</v>
      </c>
      <c r="C13" s="11">
        <v>68.260000000000005</v>
      </c>
      <c r="D13" s="21">
        <f t="shared" si="0"/>
        <v>9.11</v>
      </c>
      <c r="E13" s="22">
        <f t="shared" si="1"/>
        <v>76.260000000000005</v>
      </c>
      <c r="F13" s="24"/>
      <c r="G13" s="21">
        <f t="shared" si="2"/>
        <v>0</v>
      </c>
      <c r="H13" s="22">
        <f t="shared" si="3"/>
        <v>76.260000000000005</v>
      </c>
      <c r="I13" s="24"/>
      <c r="J13" s="21">
        <f t="shared" si="4"/>
        <v>0</v>
      </c>
      <c r="K13" s="22">
        <f t="shared" si="5"/>
        <v>76.260000000000005</v>
      </c>
      <c r="L13" s="24"/>
      <c r="M13" s="21">
        <f t="shared" si="6"/>
        <v>0</v>
      </c>
      <c r="N13" s="22">
        <f t="shared" si="7"/>
        <v>76.260000000000005</v>
      </c>
      <c r="O13" s="24"/>
      <c r="P13" s="21">
        <f t="shared" si="8"/>
        <v>0</v>
      </c>
      <c r="Q13" s="22">
        <f t="shared" si="9"/>
        <v>76.260000000000005</v>
      </c>
      <c r="R13" s="24"/>
      <c r="S13" s="21">
        <f t="shared" si="10"/>
        <v>0</v>
      </c>
      <c r="T13" s="22">
        <f t="shared" si="11"/>
        <v>76.260000000000005</v>
      </c>
      <c r="U13" s="24"/>
      <c r="V13" s="11">
        <f t="shared" si="12"/>
        <v>0</v>
      </c>
      <c r="W13" s="56">
        <f t="shared" si="13"/>
        <v>9.11</v>
      </c>
    </row>
    <row r="14" spans="1:23" x14ac:dyDescent="0.2">
      <c r="A14" s="23" t="s">
        <v>23</v>
      </c>
      <c r="B14" s="11">
        <v>70.22</v>
      </c>
      <c r="C14" s="11">
        <v>61.62</v>
      </c>
      <c r="D14" s="21">
        <f t="shared" si="0"/>
        <v>8.6000000000000014</v>
      </c>
      <c r="E14" s="22">
        <f t="shared" si="1"/>
        <v>69.62</v>
      </c>
      <c r="F14" s="24"/>
      <c r="G14" s="21">
        <f t="shared" si="2"/>
        <v>0</v>
      </c>
      <c r="H14" s="22">
        <f t="shared" si="3"/>
        <v>69.62</v>
      </c>
      <c r="I14" s="24"/>
      <c r="J14" s="21">
        <f t="shared" si="4"/>
        <v>0</v>
      </c>
      <c r="K14" s="22">
        <f t="shared" si="5"/>
        <v>69.62</v>
      </c>
      <c r="L14" s="24"/>
      <c r="M14" s="21">
        <f t="shared" si="6"/>
        <v>0</v>
      </c>
      <c r="N14" s="22">
        <f t="shared" si="7"/>
        <v>69.62</v>
      </c>
      <c r="O14" s="24"/>
      <c r="P14" s="21">
        <f t="shared" si="8"/>
        <v>0</v>
      </c>
      <c r="Q14" s="22">
        <f t="shared" si="9"/>
        <v>69.62</v>
      </c>
      <c r="R14" s="24"/>
      <c r="S14" s="21">
        <f t="shared" si="10"/>
        <v>0</v>
      </c>
      <c r="T14" s="22">
        <f t="shared" si="11"/>
        <v>69.62</v>
      </c>
      <c r="U14" s="24"/>
      <c r="V14" s="11">
        <f t="shared" si="12"/>
        <v>0</v>
      </c>
      <c r="W14" s="56">
        <f t="shared" si="13"/>
        <v>8.6000000000000014</v>
      </c>
    </row>
    <row r="15" spans="1:23" x14ac:dyDescent="0.2">
      <c r="A15" s="23" t="s">
        <v>0</v>
      </c>
      <c r="B15" s="11" t="s">
        <v>49</v>
      </c>
      <c r="C15" s="11"/>
      <c r="D15" s="21">
        <f t="shared" si="0"/>
        <v>0</v>
      </c>
      <c r="E15" s="22" t="str">
        <f t="shared" si="1"/>
        <v>TBC</v>
      </c>
      <c r="F15" s="24"/>
      <c r="G15" s="21">
        <f t="shared" si="2"/>
        <v>0</v>
      </c>
      <c r="H15" s="22" t="str">
        <f t="shared" si="3"/>
        <v>TBC</v>
      </c>
      <c r="I15" s="24"/>
      <c r="J15" s="21">
        <f t="shared" si="4"/>
        <v>0</v>
      </c>
      <c r="K15" s="22" t="str">
        <f t="shared" si="5"/>
        <v>TBC</v>
      </c>
      <c r="L15" s="24"/>
      <c r="M15" s="21">
        <f t="shared" si="6"/>
        <v>0</v>
      </c>
      <c r="N15" s="22" t="str">
        <f t="shared" si="7"/>
        <v>TBC</v>
      </c>
      <c r="O15" s="24"/>
      <c r="P15" s="21">
        <f t="shared" si="8"/>
        <v>0</v>
      </c>
      <c r="Q15" s="22" t="str">
        <f t="shared" si="9"/>
        <v>TBC</v>
      </c>
      <c r="R15" s="24"/>
      <c r="S15" s="21">
        <f t="shared" si="10"/>
        <v>0</v>
      </c>
      <c r="T15" s="22" t="str">
        <f t="shared" si="11"/>
        <v>TBC</v>
      </c>
      <c r="U15" s="24"/>
      <c r="V15" s="11">
        <f t="shared" si="12"/>
        <v>0</v>
      </c>
      <c r="W15" s="56">
        <f t="shared" si="13"/>
        <v>0</v>
      </c>
    </row>
    <row r="16" spans="1:23" x14ac:dyDescent="0.2">
      <c r="A16" s="23" t="s">
        <v>27</v>
      </c>
      <c r="B16" s="11">
        <v>76</v>
      </c>
      <c r="C16" s="11">
        <v>63.89</v>
      </c>
      <c r="D16" s="21">
        <f t="shared" si="0"/>
        <v>10</v>
      </c>
      <c r="E16" s="22">
        <f t="shared" si="1"/>
        <v>71.89</v>
      </c>
      <c r="F16" s="24"/>
      <c r="G16" s="21">
        <f t="shared" si="2"/>
        <v>0</v>
      </c>
      <c r="H16" s="22">
        <f t="shared" si="3"/>
        <v>71.89</v>
      </c>
      <c r="I16" s="24"/>
      <c r="J16" s="21">
        <f t="shared" si="4"/>
        <v>0</v>
      </c>
      <c r="K16" s="22">
        <f t="shared" si="5"/>
        <v>71.89</v>
      </c>
      <c r="L16" s="24"/>
      <c r="M16" s="21">
        <f t="shared" si="6"/>
        <v>0</v>
      </c>
      <c r="N16" s="22">
        <f t="shared" si="7"/>
        <v>71.89</v>
      </c>
      <c r="O16" s="24"/>
      <c r="P16" s="21">
        <f t="shared" si="8"/>
        <v>0</v>
      </c>
      <c r="Q16" s="22">
        <f t="shared" si="9"/>
        <v>71.89</v>
      </c>
      <c r="R16" s="24"/>
      <c r="S16" s="21">
        <f t="shared" si="10"/>
        <v>0</v>
      </c>
      <c r="T16" s="22">
        <f t="shared" si="11"/>
        <v>71.89</v>
      </c>
      <c r="U16" s="24"/>
      <c r="V16" s="11">
        <f t="shared" si="12"/>
        <v>0</v>
      </c>
      <c r="W16" s="56">
        <f t="shared" si="13"/>
        <v>10</v>
      </c>
    </row>
    <row r="17" spans="1:23" x14ac:dyDescent="0.2">
      <c r="A17" s="23" t="s">
        <v>25</v>
      </c>
      <c r="B17" s="11">
        <v>62.58</v>
      </c>
      <c r="C17" s="11">
        <v>51.88</v>
      </c>
      <c r="D17" s="21">
        <f t="shared" si="0"/>
        <v>10</v>
      </c>
      <c r="E17" s="22">
        <f t="shared" si="1"/>
        <v>59.88</v>
      </c>
      <c r="F17" s="24"/>
      <c r="G17" s="21">
        <f t="shared" si="2"/>
        <v>0</v>
      </c>
      <c r="H17" s="22">
        <f t="shared" si="3"/>
        <v>59.88</v>
      </c>
      <c r="I17" s="24"/>
      <c r="J17" s="21">
        <f t="shared" si="4"/>
        <v>0</v>
      </c>
      <c r="K17" s="22">
        <f t="shared" si="5"/>
        <v>59.88</v>
      </c>
      <c r="L17" s="24"/>
      <c r="M17" s="21">
        <f t="shared" si="6"/>
        <v>0</v>
      </c>
      <c r="N17" s="22">
        <f t="shared" si="7"/>
        <v>59.88</v>
      </c>
      <c r="O17" s="24"/>
      <c r="P17" s="21">
        <f t="shared" si="8"/>
        <v>0</v>
      </c>
      <c r="Q17" s="22">
        <f t="shared" si="9"/>
        <v>59.88</v>
      </c>
      <c r="R17" s="24"/>
      <c r="S17" s="21">
        <f t="shared" si="10"/>
        <v>0</v>
      </c>
      <c r="T17" s="22">
        <f t="shared" si="11"/>
        <v>59.88</v>
      </c>
      <c r="U17" s="24"/>
      <c r="V17" s="11">
        <f t="shared" si="12"/>
        <v>0</v>
      </c>
      <c r="W17" s="56">
        <f t="shared" si="13"/>
        <v>10</v>
      </c>
    </row>
    <row r="18" spans="1:23" x14ac:dyDescent="0.2">
      <c r="A18" s="23" t="s">
        <v>47</v>
      </c>
      <c r="B18" s="11">
        <v>86.13</v>
      </c>
      <c r="C18" s="11">
        <v>72.75</v>
      </c>
      <c r="D18" s="21">
        <f t="shared" si="0"/>
        <v>10</v>
      </c>
      <c r="E18" s="22">
        <f t="shared" si="1"/>
        <v>80.75</v>
      </c>
      <c r="F18" s="24"/>
      <c r="G18" s="21">
        <f t="shared" si="2"/>
        <v>0</v>
      </c>
      <c r="H18" s="22">
        <f t="shared" si="3"/>
        <v>80.75</v>
      </c>
      <c r="I18" s="24"/>
      <c r="J18" s="21">
        <f t="shared" si="4"/>
        <v>0</v>
      </c>
      <c r="K18" s="22">
        <f t="shared" si="5"/>
        <v>80.75</v>
      </c>
      <c r="L18" s="24"/>
      <c r="M18" s="21">
        <f t="shared" si="6"/>
        <v>0</v>
      </c>
      <c r="N18" s="22">
        <f t="shared" si="7"/>
        <v>80.75</v>
      </c>
      <c r="O18" s="24"/>
      <c r="P18" s="21">
        <f t="shared" si="8"/>
        <v>0</v>
      </c>
      <c r="Q18" s="22">
        <f t="shared" si="9"/>
        <v>80.75</v>
      </c>
      <c r="R18" s="24"/>
      <c r="S18" s="21">
        <f t="shared" si="10"/>
        <v>0</v>
      </c>
      <c r="T18" s="22">
        <f t="shared" si="11"/>
        <v>80.75</v>
      </c>
      <c r="U18" s="24"/>
      <c r="V18" s="11">
        <f t="shared" si="12"/>
        <v>0</v>
      </c>
      <c r="W18" s="56">
        <f t="shared" si="13"/>
        <v>10</v>
      </c>
    </row>
    <row r="19" spans="1:23" x14ac:dyDescent="0.2">
      <c r="A19" s="23" t="s">
        <v>14</v>
      </c>
      <c r="B19" s="11">
        <v>57.04</v>
      </c>
      <c r="C19" s="11">
        <v>48.18</v>
      </c>
      <c r="D19" s="21">
        <f t="shared" si="0"/>
        <v>8.86</v>
      </c>
      <c r="E19" s="22">
        <f t="shared" si="1"/>
        <v>56.18</v>
      </c>
      <c r="F19" s="24"/>
      <c r="G19" s="21">
        <f t="shared" si="2"/>
        <v>0</v>
      </c>
      <c r="H19" s="22">
        <f t="shared" si="3"/>
        <v>56.18</v>
      </c>
      <c r="I19" s="24"/>
      <c r="J19" s="21">
        <f t="shared" si="4"/>
        <v>0</v>
      </c>
      <c r="K19" s="22">
        <f t="shared" si="5"/>
        <v>56.18</v>
      </c>
      <c r="L19" s="24"/>
      <c r="M19" s="21">
        <f t="shared" si="6"/>
        <v>0</v>
      </c>
      <c r="N19" s="22">
        <f t="shared" si="7"/>
        <v>56.18</v>
      </c>
      <c r="O19" s="24"/>
      <c r="P19" s="21">
        <f t="shared" si="8"/>
        <v>0</v>
      </c>
      <c r="Q19" s="22">
        <f t="shared" si="9"/>
        <v>56.18</v>
      </c>
      <c r="R19" s="24"/>
      <c r="S19" s="21">
        <f t="shared" si="10"/>
        <v>0</v>
      </c>
      <c r="T19" s="22">
        <f t="shared" si="11"/>
        <v>56.18</v>
      </c>
      <c r="U19" s="24"/>
      <c r="V19" s="11">
        <f t="shared" si="12"/>
        <v>0</v>
      </c>
      <c r="W19" s="56">
        <f t="shared" si="13"/>
        <v>8.86</v>
      </c>
    </row>
    <row r="20" spans="1:23" x14ac:dyDescent="0.2">
      <c r="A20" s="23" t="s">
        <v>9</v>
      </c>
      <c r="B20" s="11">
        <v>66.349999999999994</v>
      </c>
      <c r="C20" s="11">
        <v>58.79</v>
      </c>
      <c r="D20" s="21">
        <f t="shared" si="0"/>
        <v>7.5599999999999952</v>
      </c>
      <c r="E20" s="22">
        <f t="shared" si="1"/>
        <v>66.349999999999994</v>
      </c>
      <c r="F20" s="24"/>
      <c r="G20" s="21">
        <f t="shared" si="2"/>
        <v>0</v>
      </c>
      <c r="H20" s="22">
        <f t="shared" si="3"/>
        <v>66.349999999999994</v>
      </c>
      <c r="I20" s="24"/>
      <c r="J20" s="21">
        <f t="shared" si="4"/>
        <v>0</v>
      </c>
      <c r="K20" s="22">
        <f t="shared" si="5"/>
        <v>66.349999999999994</v>
      </c>
      <c r="L20" s="24"/>
      <c r="M20" s="21">
        <f t="shared" si="6"/>
        <v>0</v>
      </c>
      <c r="N20" s="22">
        <f t="shared" si="7"/>
        <v>66.349999999999994</v>
      </c>
      <c r="O20" s="24"/>
      <c r="P20" s="21">
        <f t="shared" si="8"/>
        <v>0</v>
      </c>
      <c r="Q20" s="22">
        <f t="shared" si="9"/>
        <v>66.349999999999994</v>
      </c>
      <c r="R20" s="24"/>
      <c r="S20" s="21">
        <f t="shared" si="10"/>
        <v>0</v>
      </c>
      <c r="T20" s="22">
        <f t="shared" si="11"/>
        <v>66.349999999999994</v>
      </c>
      <c r="U20" s="24"/>
      <c r="V20" s="11">
        <f t="shared" si="12"/>
        <v>0</v>
      </c>
      <c r="W20" s="56">
        <f t="shared" si="13"/>
        <v>7.5599999999999952</v>
      </c>
    </row>
    <row r="21" spans="1:23" x14ac:dyDescent="0.2">
      <c r="A21" s="23" t="s">
        <v>24</v>
      </c>
      <c r="B21" s="11">
        <v>76.260000000000005</v>
      </c>
      <c r="C21" s="11">
        <v>66.63</v>
      </c>
      <c r="D21" s="21">
        <f t="shared" si="0"/>
        <v>9.6300000000000097</v>
      </c>
      <c r="E21" s="22">
        <f t="shared" si="1"/>
        <v>74.63</v>
      </c>
      <c r="F21" s="24"/>
      <c r="G21" s="21">
        <f t="shared" si="2"/>
        <v>0</v>
      </c>
      <c r="H21" s="22">
        <f t="shared" si="3"/>
        <v>74.63</v>
      </c>
      <c r="I21" s="24"/>
      <c r="J21" s="21">
        <f t="shared" si="4"/>
        <v>0</v>
      </c>
      <c r="K21" s="22">
        <f t="shared" si="5"/>
        <v>74.63</v>
      </c>
      <c r="L21" s="24"/>
      <c r="M21" s="21">
        <f t="shared" si="6"/>
        <v>0</v>
      </c>
      <c r="N21" s="22">
        <f t="shared" si="7"/>
        <v>74.63</v>
      </c>
      <c r="O21" s="24"/>
      <c r="P21" s="21">
        <f t="shared" si="8"/>
        <v>0</v>
      </c>
      <c r="Q21" s="22">
        <f t="shared" si="9"/>
        <v>74.63</v>
      </c>
      <c r="R21" s="24"/>
      <c r="S21" s="21">
        <f t="shared" si="10"/>
        <v>0</v>
      </c>
      <c r="T21" s="22">
        <f t="shared" si="11"/>
        <v>74.63</v>
      </c>
      <c r="U21" s="24"/>
      <c r="V21" s="11">
        <f t="shared" si="12"/>
        <v>0</v>
      </c>
      <c r="W21" s="56">
        <f t="shared" si="13"/>
        <v>9.6300000000000097</v>
      </c>
    </row>
    <row r="22" spans="1:23" x14ac:dyDescent="0.2">
      <c r="A22" s="23" t="s">
        <v>30</v>
      </c>
      <c r="B22" s="11">
        <v>75.25</v>
      </c>
      <c r="C22" s="11">
        <v>62.43</v>
      </c>
      <c r="D22" s="21">
        <f t="shared" si="0"/>
        <v>10</v>
      </c>
      <c r="E22" s="22">
        <f t="shared" si="1"/>
        <v>70.430000000000007</v>
      </c>
      <c r="F22" s="24"/>
      <c r="G22" s="21">
        <f t="shared" si="2"/>
        <v>0</v>
      </c>
      <c r="H22" s="22">
        <f t="shared" si="3"/>
        <v>70.430000000000007</v>
      </c>
      <c r="I22" s="24"/>
      <c r="J22" s="21">
        <f t="shared" si="4"/>
        <v>0</v>
      </c>
      <c r="K22" s="22">
        <f t="shared" si="5"/>
        <v>70.430000000000007</v>
      </c>
      <c r="L22" s="24"/>
      <c r="M22" s="21">
        <f t="shared" si="6"/>
        <v>0</v>
      </c>
      <c r="N22" s="22">
        <f t="shared" si="7"/>
        <v>70.430000000000007</v>
      </c>
      <c r="O22" s="24"/>
      <c r="P22" s="21">
        <f t="shared" si="8"/>
        <v>0</v>
      </c>
      <c r="Q22" s="22">
        <f t="shared" si="9"/>
        <v>70.430000000000007</v>
      </c>
      <c r="R22" s="24"/>
      <c r="S22" s="21">
        <f t="shared" si="10"/>
        <v>0</v>
      </c>
      <c r="T22" s="22">
        <f t="shared" si="11"/>
        <v>70.430000000000007</v>
      </c>
      <c r="U22" s="24"/>
      <c r="V22" s="11">
        <f t="shared" si="12"/>
        <v>0</v>
      </c>
      <c r="W22" s="56">
        <f t="shared" si="13"/>
        <v>10</v>
      </c>
    </row>
    <row r="23" spans="1:23" x14ac:dyDescent="0.2">
      <c r="A23" s="23" t="s">
        <v>45</v>
      </c>
      <c r="B23" s="11">
        <v>69.87</v>
      </c>
      <c r="C23" s="11">
        <v>59.15</v>
      </c>
      <c r="D23" s="21">
        <f t="shared" si="0"/>
        <v>10</v>
      </c>
      <c r="E23" s="22">
        <f t="shared" si="1"/>
        <v>67.150000000000006</v>
      </c>
      <c r="F23" s="24"/>
      <c r="G23" s="21">
        <f t="shared" si="2"/>
        <v>0</v>
      </c>
      <c r="H23" s="22">
        <f t="shared" si="3"/>
        <v>67.150000000000006</v>
      </c>
      <c r="I23" s="24"/>
      <c r="J23" s="21">
        <f t="shared" si="4"/>
        <v>0</v>
      </c>
      <c r="K23" s="22">
        <f t="shared" si="5"/>
        <v>67.150000000000006</v>
      </c>
      <c r="L23" s="24"/>
      <c r="M23" s="21">
        <f t="shared" si="6"/>
        <v>0</v>
      </c>
      <c r="N23" s="22">
        <f t="shared" si="7"/>
        <v>67.150000000000006</v>
      </c>
      <c r="O23" s="24"/>
      <c r="P23" s="21">
        <f t="shared" si="8"/>
        <v>0</v>
      </c>
      <c r="Q23" s="22">
        <f t="shared" si="9"/>
        <v>67.150000000000006</v>
      </c>
      <c r="R23" s="24"/>
      <c r="S23" s="21">
        <f t="shared" si="10"/>
        <v>0</v>
      </c>
      <c r="T23" s="22">
        <f t="shared" si="11"/>
        <v>67.150000000000006</v>
      </c>
      <c r="U23" s="24"/>
      <c r="V23" s="11">
        <f t="shared" si="12"/>
        <v>0</v>
      </c>
      <c r="W23" s="56">
        <f t="shared" si="13"/>
        <v>10</v>
      </c>
    </row>
    <row r="24" spans="1:23" x14ac:dyDescent="0.2">
      <c r="A24" s="23" t="s">
        <v>10</v>
      </c>
      <c r="B24" s="11">
        <v>67.459999999999994</v>
      </c>
      <c r="C24" s="11">
        <v>58.05</v>
      </c>
      <c r="D24" s="21">
        <f t="shared" si="0"/>
        <v>9.4099999999999966</v>
      </c>
      <c r="E24" s="22">
        <f t="shared" si="1"/>
        <v>66.05</v>
      </c>
      <c r="F24" s="24"/>
      <c r="G24" s="21">
        <f t="shared" si="2"/>
        <v>0</v>
      </c>
      <c r="H24" s="22">
        <f t="shared" si="3"/>
        <v>66.05</v>
      </c>
      <c r="I24" s="24"/>
      <c r="J24" s="21">
        <f t="shared" si="4"/>
        <v>0</v>
      </c>
      <c r="K24" s="22">
        <f t="shared" si="5"/>
        <v>66.05</v>
      </c>
      <c r="L24" s="24"/>
      <c r="M24" s="21">
        <f t="shared" si="6"/>
        <v>0</v>
      </c>
      <c r="N24" s="22">
        <f t="shared" si="7"/>
        <v>66.05</v>
      </c>
      <c r="O24" s="24"/>
      <c r="P24" s="21">
        <f t="shared" si="8"/>
        <v>0</v>
      </c>
      <c r="Q24" s="22">
        <f t="shared" si="9"/>
        <v>66.05</v>
      </c>
      <c r="R24" s="24"/>
      <c r="S24" s="21">
        <f t="shared" si="10"/>
        <v>0</v>
      </c>
      <c r="T24" s="22">
        <f t="shared" si="11"/>
        <v>66.05</v>
      </c>
      <c r="U24" s="24"/>
      <c r="V24" s="11">
        <f t="shared" si="12"/>
        <v>0</v>
      </c>
      <c r="W24" s="56">
        <f t="shared" si="13"/>
        <v>9.4099999999999966</v>
      </c>
    </row>
    <row r="25" spans="1:23" ht="17" thickBot="1" x14ac:dyDescent="0.25">
      <c r="A25" s="25" t="s">
        <v>46</v>
      </c>
      <c r="B25" s="26">
        <v>75.31</v>
      </c>
      <c r="C25" s="26"/>
      <c r="D25" s="27">
        <f t="shared" si="0"/>
        <v>0</v>
      </c>
      <c r="E25" s="28">
        <f t="shared" si="1"/>
        <v>75.31</v>
      </c>
      <c r="F25" s="29"/>
      <c r="G25" s="27">
        <f t="shared" si="2"/>
        <v>0</v>
      </c>
      <c r="H25" s="28">
        <f t="shared" si="3"/>
        <v>75.31</v>
      </c>
      <c r="I25" s="29"/>
      <c r="J25" s="27">
        <f t="shared" si="4"/>
        <v>0</v>
      </c>
      <c r="K25" s="28">
        <f t="shared" si="5"/>
        <v>75.31</v>
      </c>
      <c r="L25" s="29"/>
      <c r="M25" s="27">
        <f t="shared" si="6"/>
        <v>0</v>
      </c>
      <c r="N25" s="28">
        <f t="shared" si="7"/>
        <v>75.31</v>
      </c>
      <c r="O25" s="29"/>
      <c r="P25" s="27">
        <f t="shared" si="8"/>
        <v>0</v>
      </c>
      <c r="Q25" s="28">
        <f t="shared" si="9"/>
        <v>75.31</v>
      </c>
      <c r="R25" s="29"/>
      <c r="S25" s="27">
        <f t="shared" si="10"/>
        <v>0</v>
      </c>
      <c r="T25" s="28">
        <f t="shared" si="11"/>
        <v>75.31</v>
      </c>
      <c r="U25" s="29"/>
      <c r="V25" s="26">
        <f t="shared" si="12"/>
        <v>0</v>
      </c>
      <c r="W25" s="57">
        <f t="shared" si="13"/>
        <v>0</v>
      </c>
    </row>
  </sheetData>
  <mergeCells count="10">
    <mergeCell ref="N2:P2"/>
    <mergeCell ref="Q2:S2"/>
    <mergeCell ref="T2:V2"/>
    <mergeCell ref="W2:W3"/>
    <mergeCell ref="A1:W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BA08-7CD1-3847-981B-C7EC94BE6273}">
  <sheetPr>
    <tabColor theme="4" tint="-0.249977111117893"/>
  </sheetPr>
  <dimension ref="A1:W20"/>
  <sheetViews>
    <sheetView showGridLines="0" zoomScale="108" workbookViewId="0">
      <selection activeCell="C23" sqref="C23"/>
    </sheetView>
  </sheetViews>
  <sheetFormatPr baseColWidth="10" defaultRowHeight="16" x14ac:dyDescent="0.2"/>
  <cols>
    <col min="1" max="1" width="23.5" style="1" customWidth="1"/>
    <col min="2" max="22" width="10.83203125" style="1"/>
    <col min="23" max="23" width="10.83203125" style="30"/>
    <col min="24" max="16384" width="10.83203125" style="1"/>
  </cols>
  <sheetData>
    <row r="1" spans="1:23" ht="21" thickBot="1" x14ac:dyDescent="0.2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</row>
    <row r="2" spans="1:23" x14ac:dyDescent="0.2">
      <c r="A2" s="85" t="s">
        <v>54</v>
      </c>
      <c r="B2" s="87">
        <v>44360</v>
      </c>
      <c r="C2" s="75"/>
      <c r="D2" s="76"/>
      <c r="E2" s="77">
        <v>44387</v>
      </c>
      <c r="F2" s="78"/>
      <c r="G2" s="79"/>
      <c r="H2" s="74">
        <v>44388</v>
      </c>
      <c r="I2" s="75"/>
      <c r="J2" s="76"/>
      <c r="K2" s="77">
        <v>44415</v>
      </c>
      <c r="L2" s="78"/>
      <c r="M2" s="79"/>
      <c r="N2" s="74">
        <v>44416</v>
      </c>
      <c r="O2" s="75"/>
      <c r="P2" s="76"/>
      <c r="Q2" s="95">
        <v>44436</v>
      </c>
      <c r="R2" s="96"/>
      <c r="S2" s="97"/>
      <c r="T2" s="98">
        <v>44437</v>
      </c>
      <c r="U2" s="99"/>
      <c r="V2" s="99"/>
      <c r="W2" s="100" t="s">
        <v>57</v>
      </c>
    </row>
    <row r="3" spans="1:23" ht="17" thickBot="1" x14ac:dyDescent="0.25">
      <c r="A3" s="86"/>
      <c r="B3" s="37" t="s">
        <v>51</v>
      </c>
      <c r="C3" s="5" t="s">
        <v>52</v>
      </c>
      <c r="D3" s="6" t="s">
        <v>53</v>
      </c>
      <c r="E3" s="7" t="s">
        <v>51</v>
      </c>
      <c r="F3" s="8" t="s">
        <v>52</v>
      </c>
      <c r="G3" s="9" t="s">
        <v>53</v>
      </c>
      <c r="H3" s="4" t="s">
        <v>51</v>
      </c>
      <c r="I3" s="37" t="s">
        <v>52</v>
      </c>
      <c r="J3" s="6" t="s">
        <v>53</v>
      </c>
      <c r="K3" s="7" t="s">
        <v>51</v>
      </c>
      <c r="L3" s="8" t="s">
        <v>52</v>
      </c>
      <c r="M3" s="9" t="s">
        <v>53</v>
      </c>
      <c r="N3" s="4" t="s">
        <v>51</v>
      </c>
      <c r="O3" s="37" t="s">
        <v>52</v>
      </c>
      <c r="P3" s="6" t="s">
        <v>53</v>
      </c>
      <c r="Q3" s="44" t="s">
        <v>51</v>
      </c>
      <c r="R3" s="45" t="s">
        <v>52</v>
      </c>
      <c r="S3" s="46" t="s">
        <v>53</v>
      </c>
      <c r="T3" s="54" t="s">
        <v>51</v>
      </c>
      <c r="U3" s="55" t="s">
        <v>52</v>
      </c>
      <c r="V3" s="55" t="s">
        <v>53</v>
      </c>
      <c r="W3" s="101"/>
    </row>
    <row r="4" spans="1:23" x14ac:dyDescent="0.2">
      <c r="A4" s="23" t="s">
        <v>29</v>
      </c>
      <c r="B4" s="38">
        <v>68.460000000000008</v>
      </c>
      <c r="C4" s="39"/>
      <c r="D4" s="43">
        <f>IF(C4=0,0,IF(B4-C4&lt;=0,0,IF(B4-C4&gt;=10,10,B4-C4)))</f>
        <v>0</v>
      </c>
      <c r="E4" s="10">
        <f>IF(D4&gt;8,C4+8,B4)</f>
        <v>68.460000000000008</v>
      </c>
      <c r="F4" s="13"/>
      <c r="G4" s="12">
        <f>IF(F4=0,0,IF(E4-F4&lt;=0,0,IF(E4-F4&gt;=10,10,E4-F4)))</f>
        <v>0</v>
      </c>
      <c r="H4" s="10">
        <f>IF(G4&gt;8,F4+8,E4)</f>
        <v>68.460000000000008</v>
      </c>
      <c r="I4" s="13"/>
      <c r="J4" s="12">
        <f>IF(I4=0,0,IF(H4-I4&lt;=0,0,IF(H4-I4&gt;=10,10,H4-I4)))</f>
        <v>0</v>
      </c>
      <c r="K4" s="10">
        <f>IF(J4&gt;8,I4+8,H4)</f>
        <v>68.460000000000008</v>
      </c>
      <c r="L4" s="13"/>
      <c r="M4" s="12">
        <f>IF(L4=0,0,IF(K4-L4&lt;=0,0,IF(K4-L4&gt;=10,10,K4-L4)))</f>
        <v>0</v>
      </c>
      <c r="N4" s="10">
        <f>IF(M4&gt;8,L4+8,K4)</f>
        <v>68.460000000000008</v>
      </c>
      <c r="O4" s="13"/>
      <c r="P4" s="12">
        <f>IF(O4=0,0,IF(N4-O4&lt;=0,0,IF(N4-O4&gt;=10,10,N4-O4)))</f>
        <v>0</v>
      </c>
      <c r="Q4" s="47">
        <v>68.459999999999994</v>
      </c>
      <c r="R4" s="49"/>
      <c r="S4" s="50">
        <v>0</v>
      </c>
      <c r="T4" s="47">
        <v>68.459999999999994</v>
      </c>
      <c r="U4" s="49"/>
      <c r="V4" s="58">
        <v>0</v>
      </c>
      <c r="W4" s="56">
        <f>V4+S4+P4+M4+J4+G4+D4</f>
        <v>0</v>
      </c>
    </row>
    <row r="5" spans="1:23" x14ac:dyDescent="0.2">
      <c r="A5" s="23" t="s">
        <v>35</v>
      </c>
      <c r="B5" s="36">
        <v>70.02000000000001</v>
      </c>
      <c r="C5" s="40">
        <v>64.55</v>
      </c>
      <c r="D5" s="13">
        <f>IF(C5=0,0,IF(B5-C5&lt;=0,0,IF(B5-C5&gt;=10,10,B5-C5)))</f>
        <v>5.4700000000000131</v>
      </c>
      <c r="E5" s="10">
        <f t="shared" ref="E5:E20" si="0">IF(D5&gt;8,C5+8,B5)</f>
        <v>70.02000000000001</v>
      </c>
      <c r="F5" s="40"/>
      <c r="G5" s="12">
        <f t="shared" ref="G5:G20" si="1">IF(F5=0,0,IF(E5-F5&lt;=0,0,IF(E5-F5&gt;=10,10,E5-F5)))</f>
        <v>0</v>
      </c>
      <c r="H5" s="10">
        <f t="shared" ref="H5:H20" si="2">IF(G5&gt;8,F5+8,E5)</f>
        <v>70.02000000000001</v>
      </c>
      <c r="I5" s="40"/>
      <c r="J5" s="12">
        <f t="shared" ref="J5:J20" si="3">IF(I5=0,0,IF(H5-I5&lt;=0,0,IF(H5-I5&gt;=10,10,H5-I5)))</f>
        <v>0</v>
      </c>
      <c r="K5" s="10">
        <f t="shared" ref="K5:K20" si="4">IF(J5&gt;8,I5+8,H5)</f>
        <v>70.02000000000001</v>
      </c>
      <c r="L5" s="40"/>
      <c r="M5" s="12">
        <f t="shared" ref="M5:M20" si="5">IF(L5=0,0,IF(K5-L5&lt;=0,0,IF(K5-L5&gt;=10,10,K5-L5)))</f>
        <v>0</v>
      </c>
      <c r="N5" s="10">
        <f t="shared" ref="N5:N20" si="6">IF(M5&gt;8,L5+8,K5)</f>
        <v>70.02000000000001</v>
      </c>
      <c r="O5" s="40"/>
      <c r="P5" s="12">
        <f t="shared" ref="P5:P20" si="7">IF(O5=0,0,IF(N5-O5&lt;=0,0,IF(N5-O5&gt;=10,10,N5-O5)))</f>
        <v>0</v>
      </c>
      <c r="Q5" s="47">
        <v>70.02</v>
      </c>
      <c r="R5" s="48"/>
      <c r="S5" s="50">
        <v>0</v>
      </c>
      <c r="T5" s="47">
        <v>70.02</v>
      </c>
      <c r="U5" s="48"/>
      <c r="V5" s="58">
        <v>0</v>
      </c>
      <c r="W5" s="56">
        <f t="shared" ref="W5:W20" si="8">V5+S5+P5+M5+J5+G5+D5</f>
        <v>5.4700000000000131</v>
      </c>
    </row>
    <row r="6" spans="1:23" x14ac:dyDescent="0.2">
      <c r="A6" s="23" t="s">
        <v>8</v>
      </c>
      <c r="B6" s="36">
        <v>66.19</v>
      </c>
      <c r="C6" s="40">
        <v>59.77</v>
      </c>
      <c r="D6" s="13">
        <f t="shared" ref="D6:D20" si="9">IF(C6=0,0,IF(B6-C6&lt;=0,0,IF(B6-C6&gt;=10,10,B6-C6)))</f>
        <v>6.4199999999999946</v>
      </c>
      <c r="E6" s="10">
        <f t="shared" si="0"/>
        <v>66.19</v>
      </c>
      <c r="F6" s="40"/>
      <c r="G6" s="12">
        <f t="shared" si="1"/>
        <v>0</v>
      </c>
      <c r="H6" s="10">
        <f t="shared" si="2"/>
        <v>66.19</v>
      </c>
      <c r="I6" s="40"/>
      <c r="J6" s="12">
        <f t="shared" si="3"/>
        <v>0</v>
      </c>
      <c r="K6" s="10">
        <f t="shared" si="4"/>
        <v>66.19</v>
      </c>
      <c r="L6" s="40"/>
      <c r="M6" s="12">
        <f t="shared" si="5"/>
        <v>0</v>
      </c>
      <c r="N6" s="10">
        <f t="shared" si="6"/>
        <v>66.19</v>
      </c>
      <c r="O6" s="40"/>
      <c r="P6" s="12">
        <f t="shared" si="7"/>
        <v>0</v>
      </c>
      <c r="Q6" s="47">
        <v>66.19</v>
      </c>
      <c r="R6" s="48"/>
      <c r="S6" s="50">
        <v>0</v>
      </c>
      <c r="T6" s="47">
        <v>66.19</v>
      </c>
      <c r="U6" s="48"/>
      <c r="V6" s="58">
        <v>0</v>
      </c>
      <c r="W6" s="56">
        <f t="shared" si="8"/>
        <v>6.4199999999999946</v>
      </c>
    </row>
    <row r="7" spans="1:23" x14ac:dyDescent="0.2">
      <c r="A7" s="23" t="s">
        <v>39</v>
      </c>
      <c r="B7" s="36">
        <v>75.400000000000006</v>
      </c>
      <c r="C7" s="40"/>
      <c r="D7" s="13">
        <f t="shared" si="9"/>
        <v>0</v>
      </c>
      <c r="E7" s="10">
        <f t="shared" si="0"/>
        <v>75.400000000000006</v>
      </c>
      <c r="F7" s="40"/>
      <c r="G7" s="12">
        <f t="shared" si="1"/>
        <v>0</v>
      </c>
      <c r="H7" s="10">
        <f t="shared" si="2"/>
        <v>75.400000000000006</v>
      </c>
      <c r="I7" s="40"/>
      <c r="J7" s="12">
        <f t="shared" si="3"/>
        <v>0</v>
      </c>
      <c r="K7" s="10">
        <f t="shared" si="4"/>
        <v>75.400000000000006</v>
      </c>
      <c r="L7" s="40"/>
      <c r="M7" s="12">
        <f t="shared" si="5"/>
        <v>0</v>
      </c>
      <c r="N7" s="10">
        <f t="shared" si="6"/>
        <v>75.400000000000006</v>
      </c>
      <c r="O7" s="40"/>
      <c r="P7" s="12">
        <f t="shared" si="7"/>
        <v>0</v>
      </c>
      <c r="Q7" s="47">
        <v>75.400000000000006</v>
      </c>
      <c r="R7" s="48"/>
      <c r="S7" s="50">
        <v>0</v>
      </c>
      <c r="T7" s="47">
        <v>75.400000000000006</v>
      </c>
      <c r="U7" s="48"/>
      <c r="V7" s="58">
        <v>0</v>
      </c>
      <c r="W7" s="56">
        <f t="shared" si="8"/>
        <v>0</v>
      </c>
    </row>
    <row r="8" spans="1:23" x14ac:dyDescent="0.2">
      <c r="A8" s="23" t="s">
        <v>17</v>
      </c>
      <c r="B8" s="36">
        <v>72.83</v>
      </c>
      <c r="C8" s="40"/>
      <c r="D8" s="13">
        <f t="shared" si="9"/>
        <v>0</v>
      </c>
      <c r="E8" s="10">
        <f t="shared" si="0"/>
        <v>72.83</v>
      </c>
      <c r="F8" s="40"/>
      <c r="G8" s="12">
        <f t="shared" si="1"/>
        <v>0</v>
      </c>
      <c r="H8" s="10">
        <f t="shared" si="2"/>
        <v>72.83</v>
      </c>
      <c r="I8" s="40"/>
      <c r="J8" s="12">
        <f t="shared" si="3"/>
        <v>0</v>
      </c>
      <c r="K8" s="10">
        <f t="shared" si="4"/>
        <v>72.83</v>
      </c>
      <c r="L8" s="40"/>
      <c r="M8" s="12">
        <f t="shared" si="5"/>
        <v>0</v>
      </c>
      <c r="N8" s="10">
        <f t="shared" si="6"/>
        <v>72.83</v>
      </c>
      <c r="O8" s="40"/>
      <c r="P8" s="12">
        <f t="shared" si="7"/>
        <v>0</v>
      </c>
      <c r="Q8" s="47">
        <v>72.83</v>
      </c>
      <c r="R8" s="48"/>
      <c r="S8" s="50">
        <v>0</v>
      </c>
      <c r="T8" s="47">
        <v>72.83</v>
      </c>
      <c r="U8" s="48"/>
      <c r="V8" s="58">
        <v>0</v>
      </c>
      <c r="W8" s="56">
        <f t="shared" si="8"/>
        <v>0</v>
      </c>
    </row>
    <row r="9" spans="1:23" x14ac:dyDescent="0.2">
      <c r="A9" s="23" t="s">
        <v>2</v>
      </c>
      <c r="B9" s="36">
        <v>81.349999999999994</v>
      </c>
      <c r="C9" s="40"/>
      <c r="D9" s="13">
        <f t="shared" si="9"/>
        <v>0</v>
      </c>
      <c r="E9" s="10">
        <f t="shared" si="0"/>
        <v>81.349999999999994</v>
      </c>
      <c r="F9" s="40"/>
      <c r="G9" s="12">
        <f t="shared" si="1"/>
        <v>0</v>
      </c>
      <c r="H9" s="10">
        <f t="shared" si="2"/>
        <v>81.349999999999994</v>
      </c>
      <c r="I9" s="40"/>
      <c r="J9" s="12">
        <f t="shared" si="3"/>
        <v>0</v>
      </c>
      <c r="K9" s="10">
        <f t="shared" si="4"/>
        <v>81.349999999999994</v>
      </c>
      <c r="L9" s="40"/>
      <c r="M9" s="12">
        <f t="shared" si="5"/>
        <v>0</v>
      </c>
      <c r="N9" s="10">
        <f t="shared" si="6"/>
        <v>81.349999999999994</v>
      </c>
      <c r="O9" s="40"/>
      <c r="P9" s="12">
        <f t="shared" si="7"/>
        <v>0</v>
      </c>
      <c r="Q9" s="47">
        <v>81.349999999999994</v>
      </c>
      <c r="R9" s="48"/>
      <c r="S9" s="50">
        <v>0</v>
      </c>
      <c r="T9" s="47">
        <v>81.349999999999994</v>
      </c>
      <c r="U9" s="48"/>
      <c r="V9" s="58">
        <v>0</v>
      </c>
      <c r="W9" s="56">
        <f t="shared" si="8"/>
        <v>0</v>
      </c>
    </row>
    <row r="10" spans="1:23" x14ac:dyDescent="0.2">
      <c r="A10" s="23" t="s">
        <v>3</v>
      </c>
      <c r="B10" s="36">
        <v>65.650000000000006</v>
      </c>
      <c r="C10" s="40">
        <v>59.69</v>
      </c>
      <c r="D10" s="13">
        <f t="shared" si="9"/>
        <v>5.960000000000008</v>
      </c>
      <c r="E10" s="10">
        <f t="shared" si="0"/>
        <v>65.650000000000006</v>
      </c>
      <c r="F10" s="40"/>
      <c r="G10" s="12">
        <f t="shared" si="1"/>
        <v>0</v>
      </c>
      <c r="H10" s="10">
        <f t="shared" si="2"/>
        <v>65.650000000000006</v>
      </c>
      <c r="I10" s="40"/>
      <c r="J10" s="12">
        <f t="shared" si="3"/>
        <v>0</v>
      </c>
      <c r="K10" s="10">
        <f t="shared" si="4"/>
        <v>65.650000000000006</v>
      </c>
      <c r="L10" s="40"/>
      <c r="M10" s="12">
        <f t="shared" si="5"/>
        <v>0</v>
      </c>
      <c r="N10" s="10">
        <f t="shared" si="6"/>
        <v>65.650000000000006</v>
      </c>
      <c r="O10" s="40"/>
      <c r="P10" s="12">
        <f t="shared" si="7"/>
        <v>0</v>
      </c>
      <c r="Q10" s="47">
        <v>65.650000000000006</v>
      </c>
      <c r="R10" s="48"/>
      <c r="S10" s="50">
        <v>0</v>
      </c>
      <c r="T10" s="47">
        <v>65.650000000000006</v>
      </c>
      <c r="U10" s="48"/>
      <c r="V10" s="58">
        <v>0</v>
      </c>
      <c r="W10" s="56">
        <f t="shared" si="8"/>
        <v>5.960000000000008</v>
      </c>
    </row>
    <row r="11" spans="1:23" x14ac:dyDescent="0.2">
      <c r="A11" s="23" t="s">
        <v>11</v>
      </c>
      <c r="B11" s="36">
        <v>69.38</v>
      </c>
      <c r="C11" s="40"/>
      <c r="D11" s="13">
        <f t="shared" si="9"/>
        <v>0</v>
      </c>
      <c r="E11" s="10">
        <f t="shared" si="0"/>
        <v>69.38</v>
      </c>
      <c r="F11" s="40"/>
      <c r="G11" s="12">
        <f t="shared" si="1"/>
        <v>0</v>
      </c>
      <c r="H11" s="10">
        <f t="shared" si="2"/>
        <v>69.38</v>
      </c>
      <c r="I11" s="40"/>
      <c r="J11" s="12">
        <f t="shared" si="3"/>
        <v>0</v>
      </c>
      <c r="K11" s="10">
        <f t="shared" si="4"/>
        <v>69.38</v>
      </c>
      <c r="L11" s="40"/>
      <c r="M11" s="12">
        <f t="shared" si="5"/>
        <v>0</v>
      </c>
      <c r="N11" s="10">
        <f t="shared" si="6"/>
        <v>69.38</v>
      </c>
      <c r="O11" s="40"/>
      <c r="P11" s="12">
        <f t="shared" si="7"/>
        <v>0</v>
      </c>
      <c r="Q11" s="47">
        <v>69.38</v>
      </c>
      <c r="R11" s="48"/>
      <c r="S11" s="50">
        <v>0</v>
      </c>
      <c r="T11" s="47">
        <v>69.38</v>
      </c>
      <c r="U11" s="48"/>
      <c r="V11" s="58">
        <v>0</v>
      </c>
      <c r="W11" s="56">
        <f t="shared" si="8"/>
        <v>0</v>
      </c>
    </row>
    <row r="12" spans="1:23" x14ac:dyDescent="0.2">
      <c r="A12" s="23" t="s">
        <v>22</v>
      </c>
      <c r="B12" s="36">
        <v>70.930000000000007</v>
      </c>
      <c r="C12" s="40"/>
      <c r="D12" s="13">
        <f t="shared" si="9"/>
        <v>0</v>
      </c>
      <c r="E12" s="10">
        <f t="shared" si="0"/>
        <v>70.930000000000007</v>
      </c>
      <c r="F12" s="40"/>
      <c r="G12" s="12">
        <f t="shared" si="1"/>
        <v>0</v>
      </c>
      <c r="H12" s="10">
        <f t="shared" si="2"/>
        <v>70.930000000000007</v>
      </c>
      <c r="I12" s="40"/>
      <c r="J12" s="12">
        <f t="shared" si="3"/>
        <v>0</v>
      </c>
      <c r="K12" s="10">
        <f t="shared" si="4"/>
        <v>70.930000000000007</v>
      </c>
      <c r="L12" s="40"/>
      <c r="M12" s="12">
        <f t="shared" si="5"/>
        <v>0</v>
      </c>
      <c r="N12" s="10">
        <f t="shared" si="6"/>
        <v>70.930000000000007</v>
      </c>
      <c r="O12" s="40"/>
      <c r="P12" s="12">
        <f t="shared" si="7"/>
        <v>0</v>
      </c>
      <c r="Q12" s="47">
        <v>70.930000000000007</v>
      </c>
      <c r="R12" s="48"/>
      <c r="S12" s="50">
        <v>0</v>
      </c>
      <c r="T12" s="47">
        <v>70.930000000000007</v>
      </c>
      <c r="U12" s="48"/>
      <c r="V12" s="58">
        <v>0</v>
      </c>
      <c r="W12" s="56">
        <f t="shared" si="8"/>
        <v>0</v>
      </c>
    </row>
    <row r="13" spans="1:23" x14ac:dyDescent="0.2">
      <c r="A13" s="23" t="s">
        <v>38</v>
      </c>
      <c r="B13" s="36">
        <v>70.91</v>
      </c>
      <c r="C13" s="40"/>
      <c r="D13" s="13">
        <f t="shared" si="9"/>
        <v>0</v>
      </c>
      <c r="E13" s="10">
        <f t="shared" si="0"/>
        <v>70.91</v>
      </c>
      <c r="F13" s="40"/>
      <c r="G13" s="12">
        <f t="shared" si="1"/>
        <v>0</v>
      </c>
      <c r="H13" s="10">
        <f t="shared" si="2"/>
        <v>70.91</v>
      </c>
      <c r="I13" s="40"/>
      <c r="J13" s="12">
        <f t="shared" si="3"/>
        <v>0</v>
      </c>
      <c r="K13" s="10">
        <f t="shared" si="4"/>
        <v>70.91</v>
      </c>
      <c r="L13" s="40"/>
      <c r="M13" s="12">
        <f t="shared" si="5"/>
        <v>0</v>
      </c>
      <c r="N13" s="10">
        <f t="shared" si="6"/>
        <v>70.91</v>
      </c>
      <c r="O13" s="40"/>
      <c r="P13" s="12">
        <f t="shared" si="7"/>
        <v>0</v>
      </c>
      <c r="Q13" s="47">
        <v>70.91</v>
      </c>
      <c r="R13" s="48"/>
      <c r="S13" s="50">
        <v>0</v>
      </c>
      <c r="T13" s="47">
        <v>70.91</v>
      </c>
      <c r="U13" s="48"/>
      <c r="V13" s="58">
        <v>0</v>
      </c>
      <c r="W13" s="56">
        <f t="shared" si="8"/>
        <v>0</v>
      </c>
    </row>
    <row r="14" spans="1:23" x14ac:dyDescent="0.2">
      <c r="A14" s="23" t="s">
        <v>4</v>
      </c>
      <c r="B14" s="36">
        <v>71.58</v>
      </c>
      <c r="C14" s="40">
        <v>64.77</v>
      </c>
      <c r="D14" s="13">
        <f t="shared" si="9"/>
        <v>6.8100000000000023</v>
      </c>
      <c r="E14" s="10">
        <f t="shared" si="0"/>
        <v>71.58</v>
      </c>
      <c r="F14" s="40"/>
      <c r="G14" s="12">
        <f t="shared" si="1"/>
        <v>0</v>
      </c>
      <c r="H14" s="10">
        <f t="shared" si="2"/>
        <v>71.58</v>
      </c>
      <c r="I14" s="40"/>
      <c r="J14" s="12">
        <f t="shared" si="3"/>
        <v>0</v>
      </c>
      <c r="K14" s="10">
        <f t="shared" si="4"/>
        <v>71.58</v>
      </c>
      <c r="L14" s="40"/>
      <c r="M14" s="12">
        <f t="shared" si="5"/>
        <v>0</v>
      </c>
      <c r="N14" s="10">
        <f t="shared" si="6"/>
        <v>71.58</v>
      </c>
      <c r="O14" s="40"/>
      <c r="P14" s="12">
        <f t="shared" si="7"/>
        <v>0</v>
      </c>
      <c r="Q14" s="47">
        <v>71.58</v>
      </c>
      <c r="R14" s="48"/>
      <c r="S14" s="50">
        <v>0</v>
      </c>
      <c r="T14" s="47">
        <v>71.58</v>
      </c>
      <c r="U14" s="48"/>
      <c r="V14" s="58">
        <v>0</v>
      </c>
      <c r="W14" s="56">
        <f t="shared" si="8"/>
        <v>6.8100000000000023</v>
      </c>
    </row>
    <row r="15" spans="1:23" x14ac:dyDescent="0.2">
      <c r="A15" s="23" t="s">
        <v>44</v>
      </c>
      <c r="B15" s="36">
        <v>71.17</v>
      </c>
      <c r="C15" s="40">
        <v>63.8</v>
      </c>
      <c r="D15" s="13">
        <f t="shared" si="9"/>
        <v>7.3700000000000045</v>
      </c>
      <c r="E15" s="10">
        <f t="shared" si="0"/>
        <v>71.17</v>
      </c>
      <c r="F15" s="40"/>
      <c r="G15" s="12">
        <f t="shared" si="1"/>
        <v>0</v>
      </c>
      <c r="H15" s="10">
        <f t="shared" si="2"/>
        <v>71.17</v>
      </c>
      <c r="I15" s="40"/>
      <c r="J15" s="12">
        <f t="shared" si="3"/>
        <v>0</v>
      </c>
      <c r="K15" s="10">
        <f t="shared" si="4"/>
        <v>71.17</v>
      </c>
      <c r="L15" s="40"/>
      <c r="M15" s="12">
        <f t="shared" si="5"/>
        <v>0</v>
      </c>
      <c r="N15" s="10">
        <f t="shared" si="6"/>
        <v>71.17</v>
      </c>
      <c r="O15" s="40"/>
      <c r="P15" s="12">
        <f t="shared" si="7"/>
        <v>0</v>
      </c>
      <c r="Q15" s="47">
        <v>71.17</v>
      </c>
      <c r="R15" s="48"/>
      <c r="S15" s="50">
        <v>0</v>
      </c>
      <c r="T15" s="47">
        <v>71.17</v>
      </c>
      <c r="U15" s="48"/>
      <c r="V15" s="58">
        <v>0</v>
      </c>
      <c r="W15" s="56">
        <f t="shared" si="8"/>
        <v>7.3700000000000045</v>
      </c>
    </row>
    <row r="16" spans="1:23" x14ac:dyDescent="0.2">
      <c r="A16" s="23" t="s">
        <v>21</v>
      </c>
      <c r="B16" s="36">
        <v>66.08</v>
      </c>
      <c r="C16" s="40"/>
      <c r="D16" s="13">
        <f t="shared" si="9"/>
        <v>0</v>
      </c>
      <c r="E16" s="10">
        <f t="shared" si="0"/>
        <v>66.08</v>
      </c>
      <c r="F16" s="40"/>
      <c r="G16" s="12">
        <f t="shared" si="1"/>
        <v>0</v>
      </c>
      <c r="H16" s="10">
        <f t="shared" si="2"/>
        <v>66.08</v>
      </c>
      <c r="I16" s="40"/>
      <c r="J16" s="12">
        <f t="shared" si="3"/>
        <v>0</v>
      </c>
      <c r="K16" s="10">
        <f t="shared" si="4"/>
        <v>66.08</v>
      </c>
      <c r="L16" s="40"/>
      <c r="M16" s="12">
        <f t="shared" si="5"/>
        <v>0</v>
      </c>
      <c r="N16" s="10">
        <f t="shared" si="6"/>
        <v>66.08</v>
      </c>
      <c r="O16" s="40"/>
      <c r="P16" s="12">
        <f t="shared" si="7"/>
        <v>0</v>
      </c>
      <c r="Q16" s="47">
        <v>66.08</v>
      </c>
      <c r="R16" s="48"/>
      <c r="S16" s="50">
        <v>0</v>
      </c>
      <c r="T16" s="47">
        <v>66.08</v>
      </c>
      <c r="U16" s="48"/>
      <c r="V16" s="58">
        <v>0</v>
      </c>
      <c r="W16" s="56">
        <f t="shared" si="8"/>
        <v>0</v>
      </c>
    </row>
    <row r="17" spans="1:23" x14ac:dyDescent="0.2">
      <c r="A17" s="23" t="s">
        <v>7</v>
      </c>
      <c r="B17" s="36">
        <v>80.55</v>
      </c>
      <c r="C17" s="40"/>
      <c r="D17" s="13">
        <f t="shared" si="9"/>
        <v>0</v>
      </c>
      <c r="E17" s="10">
        <f t="shared" si="0"/>
        <v>80.55</v>
      </c>
      <c r="F17" s="40"/>
      <c r="G17" s="12">
        <f t="shared" si="1"/>
        <v>0</v>
      </c>
      <c r="H17" s="10">
        <f t="shared" si="2"/>
        <v>80.55</v>
      </c>
      <c r="I17" s="40"/>
      <c r="J17" s="12">
        <f t="shared" si="3"/>
        <v>0</v>
      </c>
      <c r="K17" s="10">
        <f t="shared" si="4"/>
        <v>80.55</v>
      </c>
      <c r="L17" s="40"/>
      <c r="M17" s="12">
        <f t="shared" si="5"/>
        <v>0</v>
      </c>
      <c r="N17" s="10">
        <f t="shared" si="6"/>
        <v>80.55</v>
      </c>
      <c r="O17" s="40"/>
      <c r="P17" s="12">
        <f t="shared" si="7"/>
        <v>0</v>
      </c>
      <c r="Q17" s="47">
        <v>80.55</v>
      </c>
      <c r="R17" s="48"/>
      <c r="S17" s="50">
        <v>0</v>
      </c>
      <c r="T17" s="47">
        <v>80.55</v>
      </c>
      <c r="U17" s="48"/>
      <c r="V17" s="58">
        <v>0</v>
      </c>
      <c r="W17" s="56">
        <f t="shared" si="8"/>
        <v>0</v>
      </c>
    </row>
    <row r="18" spans="1:23" x14ac:dyDescent="0.2">
      <c r="A18" s="23" t="s">
        <v>34</v>
      </c>
      <c r="B18" s="36">
        <v>72.989999999999995</v>
      </c>
      <c r="C18" s="40"/>
      <c r="D18" s="13">
        <f t="shared" si="9"/>
        <v>0</v>
      </c>
      <c r="E18" s="10">
        <f t="shared" si="0"/>
        <v>72.989999999999995</v>
      </c>
      <c r="F18" s="40"/>
      <c r="G18" s="12">
        <f t="shared" si="1"/>
        <v>0</v>
      </c>
      <c r="H18" s="10">
        <f t="shared" si="2"/>
        <v>72.989999999999995</v>
      </c>
      <c r="I18" s="40"/>
      <c r="J18" s="12">
        <f t="shared" si="3"/>
        <v>0</v>
      </c>
      <c r="K18" s="10">
        <f t="shared" si="4"/>
        <v>72.989999999999995</v>
      </c>
      <c r="L18" s="40"/>
      <c r="M18" s="12">
        <f t="shared" si="5"/>
        <v>0</v>
      </c>
      <c r="N18" s="10">
        <f t="shared" si="6"/>
        <v>72.989999999999995</v>
      </c>
      <c r="O18" s="40"/>
      <c r="P18" s="12">
        <f t="shared" si="7"/>
        <v>0</v>
      </c>
      <c r="Q18" s="47">
        <v>72.989999999999995</v>
      </c>
      <c r="R18" s="48"/>
      <c r="S18" s="50">
        <v>0</v>
      </c>
      <c r="T18" s="47">
        <v>72.989999999999995</v>
      </c>
      <c r="U18" s="48"/>
      <c r="V18" s="58">
        <v>0</v>
      </c>
      <c r="W18" s="56">
        <f t="shared" si="8"/>
        <v>0</v>
      </c>
    </row>
    <row r="19" spans="1:23" x14ac:dyDescent="0.2">
      <c r="A19" s="23" t="s">
        <v>37</v>
      </c>
      <c r="B19" s="36">
        <v>74.510000000000005</v>
      </c>
      <c r="C19" s="40"/>
      <c r="D19" s="13">
        <f t="shared" si="9"/>
        <v>0</v>
      </c>
      <c r="E19" s="10">
        <f t="shared" si="0"/>
        <v>74.510000000000005</v>
      </c>
      <c r="F19" s="40"/>
      <c r="G19" s="12">
        <f t="shared" si="1"/>
        <v>0</v>
      </c>
      <c r="H19" s="10">
        <f t="shared" si="2"/>
        <v>74.510000000000005</v>
      </c>
      <c r="I19" s="40"/>
      <c r="J19" s="12">
        <f t="shared" si="3"/>
        <v>0</v>
      </c>
      <c r="K19" s="10">
        <f t="shared" si="4"/>
        <v>74.510000000000005</v>
      </c>
      <c r="L19" s="40"/>
      <c r="M19" s="12">
        <f t="shared" si="5"/>
        <v>0</v>
      </c>
      <c r="N19" s="10">
        <f t="shared" si="6"/>
        <v>74.510000000000005</v>
      </c>
      <c r="O19" s="40"/>
      <c r="P19" s="12">
        <f t="shared" si="7"/>
        <v>0</v>
      </c>
      <c r="Q19" s="47">
        <v>74.510000000000005</v>
      </c>
      <c r="R19" s="48"/>
      <c r="S19" s="50">
        <v>0</v>
      </c>
      <c r="T19" s="47">
        <v>74.510000000000005</v>
      </c>
      <c r="U19" s="48"/>
      <c r="V19" s="58">
        <v>0</v>
      </c>
      <c r="W19" s="56">
        <f t="shared" si="8"/>
        <v>0</v>
      </c>
    </row>
    <row r="20" spans="1:23" ht="17" thickBot="1" x14ac:dyDescent="0.25">
      <c r="A20" s="25" t="s">
        <v>6</v>
      </c>
      <c r="B20" s="41">
        <v>65.59</v>
      </c>
      <c r="C20" s="42">
        <v>58.79</v>
      </c>
      <c r="D20" s="34">
        <f t="shared" si="9"/>
        <v>6.8000000000000043</v>
      </c>
      <c r="E20" s="32">
        <f t="shared" si="0"/>
        <v>65.59</v>
      </c>
      <c r="F20" s="42"/>
      <c r="G20" s="33">
        <f t="shared" si="1"/>
        <v>0</v>
      </c>
      <c r="H20" s="32">
        <f t="shared" si="2"/>
        <v>65.59</v>
      </c>
      <c r="I20" s="42"/>
      <c r="J20" s="33">
        <f t="shared" si="3"/>
        <v>0</v>
      </c>
      <c r="K20" s="32">
        <f t="shared" si="4"/>
        <v>65.59</v>
      </c>
      <c r="L20" s="42"/>
      <c r="M20" s="33">
        <f t="shared" si="5"/>
        <v>0</v>
      </c>
      <c r="N20" s="32">
        <f t="shared" si="6"/>
        <v>65.59</v>
      </c>
      <c r="O20" s="42"/>
      <c r="P20" s="33">
        <f t="shared" si="7"/>
        <v>0</v>
      </c>
      <c r="Q20" s="51">
        <v>65.59</v>
      </c>
      <c r="R20" s="52"/>
      <c r="S20" s="53">
        <v>0</v>
      </c>
      <c r="T20" s="51">
        <v>65.59</v>
      </c>
      <c r="U20" s="52"/>
      <c r="V20" s="59">
        <v>0</v>
      </c>
      <c r="W20" s="57">
        <f t="shared" si="8"/>
        <v>6.8000000000000043</v>
      </c>
    </row>
  </sheetData>
  <mergeCells count="10">
    <mergeCell ref="A1:W1"/>
    <mergeCell ref="A2:A3"/>
    <mergeCell ref="B2:D2"/>
    <mergeCell ref="E2:G2"/>
    <mergeCell ref="H2:J2"/>
    <mergeCell ref="K2:M2"/>
    <mergeCell ref="N2:P2"/>
    <mergeCell ref="Q2:S2"/>
    <mergeCell ref="T2:V2"/>
    <mergeCell ref="W2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2784-22F3-7646-B9BD-08BDCF52BD23}">
  <sheetPr>
    <tabColor rgb="FFC00000"/>
  </sheetPr>
  <dimension ref="A1:C50"/>
  <sheetViews>
    <sheetView showGridLines="0" workbookViewId="0">
      <selection activeCell="C55" sqref="C55"/>
    </sheetView>
  </sheetViews>
  <sheetFormatPr baseColWidth="10" defaultRowHeight="16" x14ac:dyDescent="0.2"/>
  <cols>
    <col min="1" max="1" width="21.5" style="1" customWidth="1"/>
    <col min="2" max="2" width="10.83203125" style="2"/>
    <col min="3" max="3" width="10.83203125" style="31"/>
    <col min="4" max="16384" width="10.83203125" style="1"/>
  </cols>
  <sheetData>
    <row r="1" spans="1:3" ht="37" customHeight="1" thickBot="1" x14ac:dyDescent="0.25">
      <c r="A1" s="60" t="s">
        <v>54</v>
      </c>
      <c r="B1" s="61" t="s">
        <v>58</v>
      </c>
      <c r="C1" s="62" t="s">
        <v>59</v>
      </c>
    </row>
    <row r="2" spans="1:3" x14ac:dyDescent="0.2">
      <c r="A2" s="1" t="str">
        <f>'CLASS 1'!A7</f>
        <v>Iain Winney</v>
      </c>
      <c r="B2" s="35">
        <f>'CLASS 1'!W7</f>
        <v>10</v>
      </c>
      <c r="C2" s="3">
        <f>RANK(Table5[[#This Row],[POINTS]],B:B,0)</f>
        <v>1</v>
      </c>
    </row>
    <row r="3" spans="1:3" x14ac:dyDescent="0.2">
      <c r="A3" s="1" t="str">
        <f>'CLASS 1'!A8</f>
        <v>Joe Feakins</v>
      </c>
      <c r="B3" s="35">
        <f>'CLASS 1'!W8</f>
        <v>10</v>
      </c>
      <c r="C3" s="3" t="s">
        <v>60</v>
      </c>
    </row>
    <row r="4" spans="1:3" x14ac:dyDescent="0.2">
      <c r="A4" s="1" t="str">
        <f>'CLASS 1'!A10</f>
        <v>Michael Crutchley</v>
      </c>
      <c r="B4" s="35">
        <f>'CLASS 1'!W10</f>
        <v>10</v>
      </c>
      <c r="C4" s="3" t="s">
        <v>60</v>
      </c>
    </row>
    <row r="5" spans="1:3" x14ac:dyDescent="0.2">
      <c r="A5" s="1" t="str">
        <f>'CLASS 1'!A11</f>
        <v>Mike Reed</v>
      </c>
      <c r="B5" s="35">
        <f>'CLASS 1'!W11</f>
        <v>10</v>
      </c>
      <c r="C5" s="3" t="s">
        <v>60</v>
      </c>
    </row>
    <row r="6" spans="1:3" x14ac:dyDescent="0.2">
      <c r="A6" s="1" t="str">
        <f>'CLASS 2'!A12</f>
        <v>Lindsay Summers</v>
      </c>
      <c r="B6" s="35">
        <f>'CLASS 2'!W12</f>
        <v>10</v>
      </c>
      <c r="C6" s="3" t="s">
        <v>60</v>
      </c>
    </row>
    <row r="7" spans="1:3" x14ac:dyDescent="0.2">
      <c r="A7" s="1" t="str">
        <f>'CLASS 2'!A16</f>
        <v>Neville Thomson</v>
      </c>
      <c r="B7" s="35">
        <f>'CLASS 2'!W16</f>
        <v>10</v>
      </c>
      <c r="C7" s="3" t="s">
        <v>60</v>
      </c>
    </row>
    <row r="8" spans="1:3" x14ac:dyDescent="0.2">
      <c r="A8" s="1" t="str">
        <f>'CLASS 2'!A17</f>
        <v>Paul Crute</v>
      </c>
      <c r="B8" s="35">
        <f>'CLASS 2'!W17</f>
        <v>10</v>
      </c>
      <c r="C8" s="3" t="s">
        <v>60</v>
      </c>
    </row>
    <row r="9" spans="1:3" x14ac:dyDescent="0.2">
      <c r="A9" s="1" t="str">
        <f>'CLASS 2'!A18</f>
        <v>Piers Cartwright</v>
      </c>
      <c r="B9" s="35">
        <f>'CLASS 2'!W18</f>
        <v>10</v>
      </c>
      <c r="C9" s="3" t="s">
        <v>60</v>
      </c>
    </row>
    <row r="10" spans="1:3" x14ac:dyDescent="0.2">
      <c r="A10" s="1" t="str">
        <f>'CLASS 2'!A22</f>
        <v>Sean Toms</v>
      </c>
      <c r="B10" s="35">
        <f>'CLASS 2'!W22</f>
        <v>10</v>
      </c>
      <c r="C10" s="3" t="s">
        <v>60</v>
      </c>
    </row>
    <row r="11" spans="1:3" x14ac:dyDescent="0.2">
      <c r="A11" s="1" t="str">
        <f>'CLASS 2'!A23</f>
        <v>Simon Hutchinson</v>
      </c>
      <c r="B11" s="35">
        <f>'CLASS 2'!W23</f>
        <v>10</v>
      </c>
      <c r="C11" s="3" t="s">
        <v>60</v>
      </c>
    </row>
    <row r="12" spans="1:3" x14ac:dyDescent="0.2">
      <c r="A12" s="1" t="str">
        <f>'CLASS 2'!A8</f>
        <v>Graham Gfiffith</v>
      </c>
      <c r="B12" s="35">
        <f>'CLASS 2'!W8</f>
        <v>9.8700000000000045</v>
      </c>
      <c r="C12" s="3">
        <f>RANK(Table5[[#This Row],[POINTS]],B:B,0)</f>
        <v>11</v>
      </c>
    </row>
    <row r="13" spans="1:3" x14ac:dyDescent="0.2">
      <c r="A13" s="1" t="str">
        <f>'CLASS 1'!A5</f>
        <v>Daniel Morris</v>
      </c>
      <c r="B13" s="35">
        <f>'CLASS 1'!W5</f>
        <v>9.8199999999999932</v>
      </c>
      <c r="C13" s="3">
        <f>RANK(Table5[[#This Row],[POINTS]],B:B,0)</f>
        <v>12</v>
      </c>
    </row>
    <row r="14" spans="1:3" x14ac:dyDescent="0.2">
      <c r="A14" s="1" t="str">
        <f>'CLASS 2'!A21</f>
        <v>Roy Holder</v>
      </c>
      <c r="B14" s="35">
        <f>'CLASS 2'!W21</f>
        <v>9.6300000000000097</v>
      </c>
      <c r="C14" s="3">
        <f>RANK(Table5[[#This Row],[POINTS]],B:B,0)</f>
        <v>13</v>
      </c>
    </row>
    <row r="15" spans="1:3" x14ac:dyDescent="0.2">
      <c r="A15" s="1" t="str">
        <f>'CLASS 2'!A24</f>
        <v>Tom Weaver</v>
      </c>
      <c r="B15" s="35">
        <f>'CLASS 2'!W24</f>
        <v>9.4099999999999966</v>
      </c>
      <c r="C15" s="3">
        <f>RANK(Table5[[#This Row],[POINTS]],B:B,0)</f>
        <v>14</v>
      </c>
    </row>
    <row r="16" spans="1:3" x14ac:dyDescent="0.2">
      <c r="A16" s="1" t="str">
        <f>'CLASS 2'!A13</f>
        <v>Michael Griffith</v>
      </c>
      <c r="B16" s="35">
        <f>'CLASS 2'!W13</f>
        <v>9.11</v>
      </c>
      <c r="C16" s="3">
        <f>RANK(Table5[[#This Row],[POINTS]],B:B,0)</f>
        <v>15</v>
      </c>
    </row>
    <row r="17" spans="1:3" x14ac:dyDescent="0.2">
      <c r="A17" s="1" t="str">
        <f>'CLASS 2'!A19</f>
        <v>Richard Summers</v>
      </c>
      <c r="B17" s="35">
        <f>'CLASS 2'!W19</f>
        <v>8.86</v>
      </c>
      <c r="C17" s="3">
        <f>RANK(Table5[[#This Row],[POINTS]],B:B,0)</f>
        <v>16</v>
      </c>
    </row>
    <row r="18" spans="1:3" x14ac:dyDescent="0.2">
      <c r="A18" s="1" t="str">
        <f>'CLASS 2'!A6</f>
        <v>David Lee</v>
      </c>
      <c r="B18" s="35">
        <f>'CLASS 2'!W6</f>
        <v>8.61</v>
      </c>
      <c r="C18" s="3">
        <f>RANK(Table5[[#This Row],[POINTS]],B:B,0)</f>
        <v>17</v>
      </c>
    </row>
    <row r="19" spans="1:3" x14ac:dyDescent="0.2">
      <c r="A19" s="1" t="str">
        <f>'CLASS 2'!A14</f>
        <v>Michael Harriman</v>
      </c>
      <c r="B19" s="35">
        <f>'CLASS 2'!W14</f>
        <v>8.6000000000000014</v>
      </c>
      <c r="C19" s="3">
        <f>RANK(Table5[[#This Row],[POINTS]],B:B,0)</f>
        <v>18</v>
      </c>
    </row>
    <row r="20" spans="1:3" x14ac:dyDescent="0.2">
      <c r="A20" s="1" t="str">
        <f>'CLASS 2'!A11</f>
        <v>John Morris</v>
      </c>
      <c r="B20" s="35">
        <f>'CLASS 2'!W11</f>
        <v>8.5400000000000063</v>
      </c>
      <c r="C20" s="3">
        <f>RANK(Table5[[#This Row],[POINTS]],B:B,0)</f>
        <v>19</v>
      </c>
    </row>
    <row r="21" spans="1:3" x14ac:dyDescent="0.2">
      <c r="A21" s="1" t="str">
        <f>'CLASS 1'!A9</f>
        <v>Jonathan Reed</v>
      </c>
      <c r="B21" s="35">
        <f>'CLASS 1'!W9</f>
        <v>8.3499999999999943</v>
      </c>
      <c r="C21" s="3">
        <f>RANK(Table5[[#This Row],[POINTS]],B:B,0)</f>
        <v>20</v>
      </c>
    </row>
    <row r="22" spans="1:3" x14ac:dyDescent="0.2">
      <c r="A22" s="1" t="str">
        <f>'CLASS 2'!A10</f>
        <v>John Cartwright</v>
      </c>
      <c r="B22" s="35">
        <f>'CLASS 2'!W10</f>
        <v>8.3400000000000034</v>
      </c>
      <c r="C22" s="3">
        <f>RANK(Table5[[#This Row],[POINTS]],B:B,0)</f>
        <v>21</v>
      </c>
    </row>
    <row r="23" spans="1:3" x14ac:dyDescent="0.2">
      <c r="A23" s="1" t="str">
        <f>'CLASS 2'!A20</f>
        <v>Richard Weaver</v>
      </c>
      <c r="B23" s="35">
        <f>'CLASS 2'!W20</f>
        <v>7.5599999999999952</v>
      </c>
      <c r="C23" s="3">
        <f>RANK(Table5[[#This Row],[POINTS]],B:B,0)</f>
        <v>22</v>
      </c>
    </row>
    <row r="24" spans="1:3" x14ac:dyDescent="0.2">
      <c r="A24" s="1" t="str">
        <f>'CLASS 3'!A15</f>
        <v>Mark Honey</v>
      </c>
      <c r="B24" s="35">
        <f>'CLASS 3'!W15</f>
        <v>7.3700000000000045</v>
      </c>
      <c r="C24" s="3">
        <f>RANK(Table5[[#This Row],[POINTS]],B:B,0)</f>
        <v>23</v>
      </c>
    </row>
    <row r="25" spans="1:3" x14ac:dyDescent="0.2">
      <c r="A25" s="1" t="str">
        <f>'CLASS 3'!A14</f>
        <v>Lee Kessell</v>
      </c>
      <c r="B25" s="35">
        <f>'CLASS 3'!W14</f>
        <v>6.8100000000000023</v>
      </c>
      <c r="C25" s="3">
        <f>RANK(Table5[[#This Row],[POINTS]],B:B,0)</f>
        <v>24</v>
      </c>
    </row>
    <row r="26" spans="1:3" x14ac:dyDescent="0.2">
      <c r="A26" s="1" t="str">
        <f>'CLASS 3'!A20</f>
        <v>Simon Andrews</v>
      </c>
      <c r="B26" s="35">
        <f>'CLASS 3'!W20</f>
        <v>6.8000000000000043</v>
      </c>
      <c r="C26" s="3">
        <f>RANK(Table5[[#This Row],[POINTS]],B:B,0)</f>
        <v>25</v>
      </c>
    </row>
    <row r="27" spans="1:3" x14ac:dyDescent="0.2">
      <c r="A27" s="1" t="str">
        <f>'CLASS 3'!A6</f>
        <v>Bernard Kevill</v>
      </c>
      <c r="B27" s="35">
        <f>'CLASS 3'!W6</f>
        <v>6.4199999999999946</v>
      </c>
      <c r="C27" s="3">
        <f>RANK(Table5[[#This Row],[POINTS]],B:B,0)</f>
        <v>26</v>
      </c>
    </row>
    <row r="28" spans="1:3" x14ac:dyDescent="0.2">
      <c r="A28" s="1" t="str">
        <f>'CLASS 3'!A10</f>
        <v>Derek Kessell</v>
      </c>
      <c r="B28" s="35">
        <f>'CLASS 3'!W10</f>
        <v>5.960000000000008</v>
      </c>
      <c r="C28" s="3">
        <f>RANK(Table5[[#This Row],[POINTS]],B:B,0)</f>
        <v>27</v>
      </c>
    </row>
    <row r="29" spans="1:3" x14ac:dyDescent="0.2">
      <c r="A29" s="1" t="str">
        <f>'CLASS 2'!A7</f>
        <v>Gordon Hick</v>
      </c>
      <c r="B29" s="35">
        <f>'CLASS 2'!W7</f>
        <v>5.7500000000000071</v>
      </c>
      <c r="C29" s="3">
        <f>RANK(Table5[[#This Row],[POINTS]],B:B,0)</f>
        <v>28</v>
      </c>
    </row>
    <row r="30" spans="1:3" x14ac:dyDescent="0.2">
      <c r="A30" s="1" t="str">
        <f>'CLASS 3'!A5</f>
        <v>Barry Holt</v>
      </c>
      <c r="B30" s="35">
        <f>'CLASS 3'!W5</f>
        <v>5.4700000000000131</v>
      </c>
      <c r="C30" s="3">
        <f>RANK(Table5[[#This Row],[POINTS]],B:B,0)</f>
        <v>29</v>
      </c>
    </row>
    <row r="31" spans="1:3" x14ac:dyDescent="0.2">
      <c r="A31" s="1" t="str">
        <f>'CLASS 1'!A4</f>
        <v>Antony Wood</v>
      </c>
      <c r="B31" s="35">
        <f>'CLASS 1'!W4</f>
        <v>0</v>
      </c>
      <c r="C31" s="3">
        <f>RANK(Table5[[#This Row],[POINTS]],B:B,0)</f>
        <v>30</v>
      </c>
    </row>
    <row r="32" spans="1:3" x14ac:dyDescent="0.2">
      <c r="A32" s="1" t="str">
        <f>'CLASS 1'!A12</f>
        <v>Robin Wood</v>
      </c>
      <c r="B32" s="35">
        <f>'CLASS 1'!W12</f>
        <v>0</v>
      </c>
      <c r="C32" s="3" t="s">
        <v>60</v>
      </c>
    </row>
    <row r="33" spans="1:3" x14ac:dyDescent="0.2">
      <c r="A33" s="1" t="str">
        <f>'CLASS 1'!A13</f>
        <v>Steve Emerson</v>
      </c>
      <c r="B33" s="35">
        <f>'CLASS 1'!W13</f>
        <v>0</v>
      </c>
      <c r="C33" s="3" t="s">
        <v>60</v>
      </c>
    </row>
    <row r="34" spans="1:3" x14ac:dyDescent="0.2">
      <c r="A34" s="1" t="str">
        <f>'CLASS 2'!A4</f>
        <v>Alex Summers</v>
      </c>
      <c r="B34" s="35">
        <f>'CLASS 2'!W4</f>
        <v>0</v>
      </c>
      <c r="C34" s="3" t="s">
        <v>60</v>
      </c>
    </row>
    <row r="35" spans="1:3" x14ac:dyDescent="0.2">
      <c r="A35" s="1" t="str">
        <f>'CLASS 2'!A5</f>
        <v>Carl Beamond</v>
      </c>
      <c r="B35" s="35">
        <f>'CLASS 2'!W5</f>
        <v>0</v>
      </c>
      <c r="C35" s="3" t="s">
        <v>60</v>
      </c>
    </row>
    <row r="36" spans="1:3" x14ac:dyDescent="0.2">
      <c r="A36" s="1" t="str">
        <f>'CLASS 2'!A9</f>
        <v>James Allan Macfarlane</v>
      </c>
      <c r="B36" s="35">
        <f>'CLASS 2'!W9</f>
        <v>0</v>
      </c>
      <c r="C36" s="3" t="s">
        <v>60</v>
      </c>
    </row>
    <row r="37" spans="1:3" x14ac:dyDescent="0.2">
      <c r="A37" s="1" t="str">
        <f>'CLASS 2'!A15</f>
        <v>Mike Hutchinson</v>
      </c>
      <c r="B37" s="35">
        <f>'CLASS 2'!W15</f>
        <v>0</v>
      </c>
      <c r="C37" s="3" t="s">
        <v>60</v>
      </c>
    </row>
    <row r="38" spans="1:3" x14ac:dyDescent="0.2">
      <c r="A38" s="1" t="str">
        <f>'CLASS 2'!A25</f>
        <v>Will Gough</v>
      </c>
      <c r="B38" s="35">
        <f>'CLASS 2'!W25</f>
        <v>0</v>
      </c>
      <c r="C38" s="3" t="s">
        <v>60</v>
      </c>
    </row>
    <row r="39" spans="1:3" x14ac:dyDescent="0.2">
      <c r="A39" s="1" t="str">
        <f>'CLASS 3'!A4</f>
        <v>Andrew Meek</v>
      </c>
      <c r="B39" s="35">
        <f>'CLASS 3'!W4</f>
        <v>0</v>
      </c>
      <c r="C39" s="3" t="s">
        <v>60</v>
      </c>
    </row>
    <row r="40" spans="1:3" x14ac:dyDescent="0.2">
      <c r="A40" s="1" t="str">
        <f>'CLASS 3'!A7</f>
        <v>Bill Reece</v>
      </c>
      <c r="B40" s="35">
        <f>'CLASS 3'!W7</f>
        <v>0</v>
      </c>
      <c r="C40" s="3" t="s">
        <v>60</v>
      </c>
    </row>
    <row r="41" spans="1:3" x14ac:dyDescent="0.2">
      <c r="A41" s="1" t="str">
        <f>'CLASS 3'!A8</f>
        <v>Chris Westwood</v>
      </c>
      <c r="B41" s="35">
        <f>'CLASS 3'!W8</f>
        <v>0</v>
      </c>
      <c r="C41" s="3" t="s">
        <v>60</v>
      </c>
    </row>
    <row r="42" spans="1:3" x14ac:dyDescent="0.2">
      <c r="A42" s="1" t="str">
        <f>'CLASS 3'!A9</f>
        <v>Colin Mee</v>
      </c>
      <c r="B42" s="35">
        <f>'CLASS 3'!W9</f>
        <v>0</v>
      </c>
      <c r="C42" s="3" t="s">
        <v>60</v>
      </c>
    </row>
    <row r="43" spans="1:3" x14ac:dyDescent="0.2">
      <c r="A43" s="1" t="str">
        <f>'CLASS 3'!A11</f>
        <v>Duncan Morgan</v>
      </c>
      <c r="B43" s="35">
        <f>'CLASS 3'!W11</f>
        <v>0</v>
      </c>
      <c r="C43" s="3" t="s">
        <v>60</v>
      </c>
    </row>
    <row r="44" spans="1:3" x14ac:dyDescent="0.2">
      <c r="A44" s="1" t="str">
        <f>'CLASS 3'!A12</f>
        <v>Graham Godfrey</v>
      </c>
      <c r="B44" s="35">
        <f>'CLASS 3'!W12</f>
        <v>0</v>
      </c>
      <c r="C44" s="3" t="s">
        <v>60</v>
      </c>
    </row>
    <row r="45" spans="1:3" x14ac:dyDescent="0.2">
      <c r="A45" s="1" t="str">
        <f>'CLASS 3'!A13</f>
        <v>Graham Jones</v>
      </c>
      <c r="B45" s="35">
        <f>'CLASS 3'!W13</f>
        <v>0</v>
      </c>
      <c r="C45" s="3" t="s">
        <v>60</v>
      </c>
    </row>
    <row r="46" spans="1:3" x14ac:dyDescent="0.2">
      <c r="A46" s="1" t="str">
        <f>'CLASS 3'!A16</f>
        <v>Martyn Silcox</v>
      </c>
      <c r="B46" s="35">
        <f>'CLASS 3'!W16</f>
        <v>0</v>
      </c>
      <c r="C46" s="3" t="s">
        <v>60</v>
      </c>
    </row>
    <row r="47" spans="1:3" x14ac:dyDescent="0.2">
      <c r="A47" s="1" t="str">
        <f>'CLASS 3'!A17</f>
        <v>Paul Gardner</v>
      </c>
      <c r="B47" s="35">
        <f>'CLASS 3'!W17</f>
        <v>0</v>
      </c>
      <c r="C47" s="3" t="s">
        <v>60</v>
      </c>
    </row>
    <row r="48" spans="1:3" x14ac:dyDescent="0.2">
      <c r="A48" s="1" t="str">
        <f>'CLASS 3'!A18</f>
        <v>Rhys Jones</v>
      </c>
      <c r="B48" s="35">
        <f>'CLASS 3'!W18</f>
        <v>0</v>
      </c>
      <c r="C48" s="3" t="s">
        <v>60</v>
      </c>
    </row>
    <row r="49" spans="1:3" x14ac:dyDescent="0.2">
      <c r="A49" s="1" t="str">
        <f>'CLASS 3'!A19</f>
        <v>Richard Jones</v>
      </c>
      <c r="B49" s="35">
        <f>'CLASS 3'!W19</f>
        <v>0</v>
      </c>
      <c r="C49" s="3" t="s">
        <v>60</v>
      </c>
    </row>
    <row r="50" spans="1:3" x14ac:dyDescent="0.2">
      <c r="A50" s="1" t="str">
        <f>'CLASS 1'!A6</f>
        <v>Elliott Gwilt</v>
      </c>
      <c r="B50" s="35">
        <f>'CLASS 1'!W6</f>
        <v>0</v>
      </c>
      <c r="C50" s="3" t="s">
        <v>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4BF0-23A6-1E4F-B33B-0611A0094A6F}">
  <sheetPr>
    <tabColor theme="7" tint="0.59999389629810485"/>
  </sheetPr>
  <dimension ref="A1:W51"/>
  <sheetViews>
    <sheetView showGridLines="0" zoomScale="81" workbookViewId="0">
      <selection activeCell="G23" sqref="G23"/>
    </sheetView>
  </sheetViews>
  <sheetFormatPr baseColWidth="10" defaultRowHeight="16" x14ac:dyDescent="0.2"/>
  <cols>
    <col min="1" max="1" width="22" style="1" customWidth="1"/>
    <col min="2" max="2" width="10.83203125" style="35"/>
    <col min="3" max="4" width="10.83203125" style="2"/>
    <col min="5" max="5" width="10.83203125" style="30"/>
    <col min="6" max="7" width="10.83203125" style="1"/>
    <col min="8" max="8" width="10.83203125" style="30"/>
    <col min="9" max="10" width="10.83203125" style="1"/>
    <col min="11" max="11" width="10.83203125" style="30"/>
    <col min="12" max="13" width="10.83203125" style="1"/>
    <col min="14" max="14" width="10.83203125" style="30"/>
    <col min="15" max="17" width="10.83203125" style="1"/>
    <col min="18" max="18" width="10.83203125" style="30"/>
    <col min="19" max="19" width="10.83203125" style="1"/>
    <col min="20" max="20" width="10.83203125" style="30"/>
    <col min="21" max="16384" width="10.83203125" style="1"/>
  </cols>
  <sheetData>
    <row r="1" spans="1:23" x14ac:dyDescent="0.2">
      <c r="A1" s="85" t="s">
        <v>54</v>
      </c>
      <c r="B1" s="108">
        <v>44360</v>
      </c>
      <c r="C1" s="109"/>
      <c r="D1" s="110"/>
      <c r="E1" s="111">
        <v>44387</v>
      </c>
      <c r="F1" s="112"/>
      <c r="G1" s="113"/>
      <c r="H1" s="114">
        <v>44388</v>
      </c>
      <c r="I1" s="109"/>
      <c r="J1" s="110"/>
      <c r="K1" s="111">
        <v>44415</v>
      </c>
      <c r="L1" s="115"/>
      <c r="M1" s="116"/>
      <c r="N1" s="114">
        <v>44416</v>
      </c>
      <c r="O1" s="109"/>
      <c r="P1" s="110"/>
      <c r="Q1" s="102">
        <v>44436</v>
      </c>
      <c r="R1" s="103"/>
      <c r="S1" s="103"/>
      <c r="T1" s="104">
        <v>44437</v>
      </c>
      <c r="U1" s="105"/>
      <c r="V1" s="106"/>
      <c r="W1" s="100" t="s">
        <v>57</v>
      </c>
    </row>
    <row r="2" spans="1:23" ht="17" thickBot="1" x14ac:dyDescent="0.25">
      <c r="A2" s="86"/>
      <c r="B2" s="69" t="s">
        <v>52</v>
      </c>
      <c r="C2" s="65" t="s">
        <v>61</v>
      </c>
      <c r="D2" s="66" t="s">
        <v>58</v>
      </c>
      <c r="E2" s="70" t="s">
        <v>52</v>
      </c>
      <c r="F2" s="63" t="s">
        <v>61</v>
      </c>
      <c r="G2" s="64" t="s">
        <v>58</v>
      </c>
      <c r="H2" s="69" t="s">
        <v>52</v>
      </c>
      <c r="I2" s="65" t="s">
        <v>61</v>
      </c>
      <c r="J2" s="66" t="s">
        <v>58</v>
      </c>
      <c r="K2" s="70" t="s">
        <v>52</v>
      </c>
      <c r="L2" s="63" t="s">
        <v>61</v>
      </c>
      <c r="M2" s="64" t="s">
        <v>58</v>
      </c>
      <c r="N2" s="67" t="s">
        <v>52</v>
      </c>
      <c r="O2" s="71" t="s">
        <v>61</v>
      </c>
      <c r="P2" s="68" t="s">
        <v>58</v>
      </c>
      <c r="Q2" s="70" t="s">
        <v>52</v>
      </c>
      <c r="R2" s="63" t="s">
        <v>61</v>
      </c>
      <c r="S2" s="63" t="s">
        <v>58</v>
      </c>
      <c r="T2" s="69" t="s">
        <v>52</v>
      </c>
      <c r="U2" s="65" t="s">
        <v>61</v>
      </c>
      <c r="V2" s="66" t="s">
        <v>58</v>
      </c>
      <c r="W2" s="107"/>
    </row>
    <row r="3" spans="1:23" x14ac:dyDescent="0.2">
      <c r="A3" s="1" t="str">
        <f>'CLASS 1'!A4</f>
        <v>Antony Wood</v>
      </c>
      <c r="B3" s="35">
        <f>'CLASS 1'!C4</f>
        <v>0</v>
      </c>
      <c r="C3" s="2" t="str">
        <f>IF(B3,RANK(B3,B$3:B$51,1)-COUNTIF(B$3:B$51,0),"")</f>
        <v/>
      </c>
      <c r="D3" s="2">
        <f>IF(C3=15,1,IF(C3=14,2,IF(C3=13,3,IF(C3=12,4,IF(C3=11,5,IF(C3=10,6,IF(C3=9,7,IF(C3=8,8,IF(C3=7,9,IF(C3=6,10,IF(C3=5,11,IF(C3=4,12,IF(C3=3,13,IF(C3=2,14,IF(C3=1,15,0)))))))))))))))</f>
        <v>0</v>
      </c>
      <c r="F3" s="1" t="str">
        <f>IF(E3,RANK(E3,E$3:E$51,1)-COUNTIF(E$3:E$51,0),"")</f>
        <v/>
      </c>
      <c r="I3" s="1" t="str">
        <f>IF(H3,RANK(H3,H$3:H$51,1)-COUNTIF(H$3:H$51,0),"")</f>
        <v/>
      </c>
      <c r="L3" s="1" t="str">
        <f>IF(K3,RANK(K3,K$3:K$51,1)-COUNTIF(K$3:K$51,0),"")</f>
        <v/>
      </c>
      <c r="O3" s="1" t="str">
        <f>IF(N3,RANK(N3,N$3:N$51,1)-COUNTIF(N$3:N$51,0),"")</f>
        <v/>
      </c>
      <c r="Q3" s="30"/>
      <c r="R3" s="1" t="str">
        <f>IF(Q3,RANK(Q3,Q$3:Q$51,1)-COUNTIF(Q$3:Q$51,0),"")</f>
        <v/>
      </c>
      <c r="T3" s="1"/>
      <c r="U3" s="1" t="str">
        <f>IF(T3,RANK(T3,T$3:T$51,1)-COUNTIF(T$3:T$51,0),"")</f>
        <v/>
      </c>
      <c r="W3" s="2">
        <f>V3+S3+P3+M3+J3+G3+D3</f>
        <v>0</v>
      </c>
    </row>
    <row r="4" spans="1:23" x14ac:dyDescent="0.2">
      <c r="A4" s="1" t="str">
        <f>'CLASS 1'!A5</f>
        <v>Daniel Morris</v>
      </c>
      <c r="B4" s="35">
        <f>'CLASS 1'!C5</f>
        <v>68.900000000000006</v>
      </c>
      <c r="C4" s="2">
        <f t="shared" ref="C4:C51" si="0">IF(B4,RANK(B4,B$3:B$51,1)-COUNTIF(B$3:B$51,0),"")</f>
        <v>23</v>
      </c>
      <c r="D4" s="2">
        <f t="shared" ref="D4:D51" si="1">IF(C4=15,1,IF(C4=14,2,IF(C4=13,3,IF(C4=12,4,IF(C4=11,5,IF(C4=10,6,IF(C4=9,7,IF(C4=8,8,IF(C4=7,9,IF(C4=6,10,IF(C4=5,11,IF(C4=4,12,IF(C4=3,13,IF(C4=2,14,IF(C4=1,15,0)))))))))))))))</f>
        <v>0</v>
      </c>
      <c r="F4" s="1" t="str">
        <f t="shared" ref="F4:F51" si="2">IF(E4,RANK(E4,E$3:E$51,1)-COUNTIF(E$3:E$51,0),"")</f>
        <v/>
      </c>
      <c r="I4" s="1" t="str">
        <f t="shared" ref="I4:I51" si="3">IF(H4,RANK(H4,H$3:H$51,1)-COUNTIF(H$3:H$51,0),"")</f>
        <v/>
      </c>
      <c r="L4" s="1" t="str">
        <f t="shared" ref="L4:L51" si="4">IF(K4,RANK(K4,K$3:K$51,1)-COUNTIF(K$3:K$51,0),"")</f>
        <v/>
      </c>
      <c r="O4" s="1" t="str">
        <f t="shared" ref="O4:O51" si="5">IF(N4,RANK(N4,N$3:N$51,1)-COUNTIF(N$3:N$51,0),"")</f>
        <v/>
      </c>
      <c r="Q4" s="30"/>
      <c r="R4" s="1" t="str">
        <f t="shared" ref="R4:R51" si="6">IF(Q4,RANK(Q4,Q$3:Q$51,1)-COUNTIF(Q$3:Q$51,0),"")</f>
        <v/>
      </c>
      <c r="T4" s="1"/>
      <c r="U4" s="1" t="str">
        <f t="shared" ref="U4:U34" si="7">IF(T4,RANK(T4,T$3:T$51,1)-COUNTIF(T$3:T$51,0),"")</f>
        <v/>
      </c>
      <c r="W4" s="2">
        <f t="shared" ref="W4:W51" si="8">V4+S4+P4+M4+J4+G4+D4</f>
        <v>0</v>
      </c>
    </row>
    <row r="5" spans="1:23" x14ac:dyDescent="0.2">
      <c r="A5" s="1" t="str">
        <f>'CLASS 1'!A6</f>
        <v>Elliott Gwilt</v>
      </c>
      <c r="B5" s="35">
        <f>'CLASS 1'!C6</f>
        <v>0</v>
      </c>
      <c r="C5" s="2" t="str">
        <f t="shared" si="0"/>
        <v/>
      </c>
      <c r="D5" s="2">
        <f t="shared" si="1"/>
        <v>0</v>
      </c>
      <c r="F5" s="1" t="str">
        <f t="shared" si="2"/>
        <v/>
      </c>
      <c r="I5" s="1" t="str">
        <f t="shared" si="3"/>
        <v/>
      </c>
      <c r="L5" s="1" t="str">
        <f t="shared" si="4"/>
        <v/>
      </c>
      <c r="O5" s="1" t="str">
        <f t="shared" si="5"/>
        <v/>
      </c>
      <c r="Q5" s="30"/>
      <c r="R5" s="1" t="str">
        <f t="shared" si="6"/>
        <v/>
      </c>
      <c r="T5" s="1"/>
      <c r="U5" s="1" t="str">
        <f t="shared" si="7"/>
        <v/>
      </c>
      <c r="W5" s="2">
        <f t="shared" si="8"/>
        <v>0</v>
      </c>
    </row>
    <row r="6" spans="1:23" x14ac:dyDescent="0.2">
      <c r="A6" s="1" t="str">
        <f>'CLASS 1'!A7</f>
        <v>Iain Winney</v>
      </c>
      <c r="B6" s="35">
        <f>'CLASS 1'!C7</f>
        <v>78.39</v>
      </c>
      <c r="C6" s="2">
        <f t="shared" si="0"/>
        <v>27</v>
      </c>
      <c r="D6" s="2">
        <f t="shared" si="1"/>
        <v>0</v>
      </c>
      <c r="F6" s="1" t="str">
        <f t="shared" si="2"/>
        <v/>
      </c>
      <c r="I6" s="1" t="str">
        <f t="shared" si="3"/>
        <v/>
      </c>
      <c r="L6" s="1" t="str">
        <f t="shared" si="4"/>
        <v/>
      </c>
      <c r="O6" s="1" t="str">
        <f t="shared" si="5"/>
        <v/>
      </c>
      <c r="Q6" s="30"/>
      <c r="R6" s="1" t="str">
        <f t="shared" si="6"/>
        <v/>
      </c>
      <c r="T6" s="1"/>
      <c r="U6" s="1" t="str">
        <f t="shared" si="7"/>
        <v/>
      </c>
      <c r="W6" s="2">
        <f t="shared" si="8"/>
        <v>0</v>
      </c>
    </row>
    <row r="7" spans="1:23" x14ac:dyDescent="0.2">
      <c r="A7" s="1" t="str">
        <f>'CLASS 1'!A8</f>
        <v>Joe Feakins</v>
      </c>
      <c r="B7" s="35">
        <f>'CLASS 1'!C8</f>
        <v>81.790000000000006</v>
      </c>
      <c r="C7" s="2">
        <f t="shared" si="0"/>
        <v>29</v>
      </c>
      <c r="D7" s="2">
        <f t="shared" si="1"/>
        <v>0</v>
      </c>
      <c r="F7" s="1" t="str">
        <f t="shared" si="2"/>
        <v/>
      </c>
      <c r="I7" s="1" t="str">
        <f t="shared" si="3"/>
        <v/>
      </c>
      <c r="L7" s="1" t="str">
        <f t="shared" si="4"/>
        <v/>
      </c>
      <c r="O7" s="1" t="str">
        <f t="shared" si="5"/>
        <v/>
      </c>
      <c r="Q7" s="30"/>
      <c r="R7" s="1" t="str">
        <f t="shared" si="6"/>
        <v/>
      </c>
      <c r="T7" s="1"/>
      <c r="U7" s="1" t="str">
        <f t="shared" si="7"/>
        <v/>
      </c>
      <c r="W7" s="2">
        <f t="shared" si="8"/>
        <v>0</v>
      </c>
    </row>
    <row r="8" spans="1:23" x14ac:dyDescent="0.2">
      <c r="A8" s="1" t="str">
        <f>'CLASS 1'!A9</f>
        <v>Jonathan Reed</v>
      </c>
      <c r="B8" s="35">
        <f>'CLASS 1'!C9</f>
        <v>59.14</v>
      </c>
      <c r="C8" s="2">
        <f t="shared" si="0"/>
        <v>7</v>
      </c>
      <c r="D8" s="2">
        <f t="shared" si="1"/>
        <v>9</v>
      </c>
      <c r="F8" s="1" t="str">
        <f t="shared" si="2"/>
        <v/>
      </c>
      <c r="I8" s="1" t="str">
        <f t="shared" si="3"/>
        <v/>
      </c>
      <c r="L8" s="1" t="str">
        <f t="shared" si="4"/>
        <v/>
      </c>
      <c r="O8" s="1" t="str">
        <f t="shared" si="5"/>
        <v/>
      </c>
      <c r="Q8" s="30"/>
      <c r="R8" s="1" t="str">
        <f t="shared" si="6"/>
        <v/>
      </c>
      <c r="T8" s="1"/>
      <c r="U8" s="1" t="str">
        <f t="shared" si="7"/>
        <v/>
      </c>
      <c r="W8" s="2">
        <f t="shared" si="8"/>
        <v>9</v>
      </c>
    </row>
    <row r="9" spans="1:23" x14ac:dyDescent="0.2">
      <c r="A9" s="1" t="str">
        <f>'CLASS 1'!A10</f>
        <v>Michael Crutchley</v>
      </c>
      <c r="B9" s="35">
        <f>'CLASS 1'!C10</f>
        <v>81.37</v>
      </c>
      <c r="C9" s="2">
        <f t="shared" si="0"/>
        <v>28</v>
      </c>
      <c r="D9" s="2">
        <f t="shared" si="1"/>
        <v>0</v>
      </c>
      <c r="F9" s="1" t="str">
        <f t="shared" si="2"/>
        <v/>
      </c>
      <c r="I9" s="1" t="str">
        <f t="shared" si="3"/>
        <v/>
      </c>
      <c r="L9" s="1" t="str">
        <f t="shared" si="4"/>
        <v/>
      </c>
      <c r="O9" s="1" t="str">
        <f t="shared" si="5"/>
        <v/>
      </c>
      <c r="Q9" s="30"/>
      <c r="R9" s="1" t="str">
        <f t="shared" si="6"/>
        <v/>
      </c>
      <c r="T9" s="1"/>
      <c r="U9" s="1" t="str">
        <f t="shared" si="7"/>
        <v/>
      </c>
      <c r="W9" s="2">
        <f t="shared" si="8"/>
        <v>0</v>
      </c>
    </row>
    <row r="10" spans="1:23" x14ac:dyDescent="0.2">
      <c r="A10" s="1" t="str">
        <f>'CLASS 1'!A11</f>
        <v>Mike Reed</v>
      </c>
      <c r="B10" s="35">
        <f>'CLASS 1'!C11</f>
        <v>64.14</v>
      </c>
      <c r="C10" s="2">
        <f t="shared" si="0"/>
        <v>16</v>
      </c>
      <c r="D10" s="2">
        <f t="shared" si="1"/>
        <v>0</v>
      </c>
      <c r="F10" s="1" t="str">
        <f t="shared" si="2"/>
        <v/>
      </c>
      <c r="I10" s="1" t="str">
        <f t="shared" si="3"/>
        <v/>
      </c>
      <c r="L10" s="1" t="str">
        <f t="shared" si="4"/>
        <v/>
      </c>
      <c r="O10" s="1" t="str">
        <f t="shared" si="5"/>
        <v/>
      </c>
      <c r="Q10" s="30"/>
      <c r="R10" s="1" t="str">
        <f t="shared" si="6"/>
        <v/>
      </c>
      <c r="T10" s="1"/>
      <c r="U10" s="1" t="str">
        <f t="shared" si="7"/>
        <v/>
      </c>
      <c r="W10" s="2">
        <f t="shared" si="8"/>
        <v>0</v>
      </c>
    </row>
    <row r="11" spans="1:23" x14ac:dyDescent="0.2">
      <c r="A11" s="1" t="str">
        <f>'CLASS 1'!A12</f>
        <v>Robin Wood</v>
      </c>
      <c r="B11" s="35">
        <f>'CLASS 1'!C12</f>
        <v>0</v>
      </c>
      <c r="C11" s="2" t="str">
        <f t="shared" si="0"/>
        <v/>
      </c>
      <c r="D11" s="2">
        <f t="shared" si="1"/>
        <v>0</v>
      </c>
      <c r="F11" s="1" t="str">
        <f t="shared" si="2"/>
        <v/>
      </c>
      <c r="I11" s="1" t="str">
        <f t="shared" si="3"/>
        <v/>
      </c>
      <c r="L11" s="1" t="str">
        <f t="shared" si="4"/>
        <v/>
      </c>
      <c r="O11" s="1" t="str">
        <f t="shared" si="5"/>
        <v/>
      </c>
      <c r="Q11" s="30"/>
      <c r="R11" s="1" t="str">
        <f t="shared" si="6"/>
        <v/>
      </c>
      <c r="T11" s="1"/>
      <c r="U11" s="1" t="str">
        <f t="shared" si="7"/>
        <v/>
      </c>
      <c r="W11" s="2">
        <f t="shared" si="8"/>
        <v>0</v>
      </c>
    </row>
    <row r="12" spans="1:23" x14ac:dyDescent="0.2">
      <c r="A12" s="1" t="str">
        <f>'CLASS 1'!A13</f>
        <v>Steve Emerson</v>
      </c>
      <c r="B12" s="35">
        <f>'CLASS 1'!C13</f>
        <v>0</v>
      </c>
      <c r="C12" s="2" t="str">
        <f t="shared" si="0"/>
        <v/>
      </c>
      <c r="D12" s="2">
        <f t="shared" si="1"/>
        <v>0</v>
      </c>
      <c r="F12" s="1" t="str">
        <f t="shared" si="2"/>
        <v/>
      </c>
      <c r="I12" s="1" t="str">
        <f t="shared" si="3"/>
        <v/>
      </c>
      <c r="L12" s="1" t="str">
        <f t="shared" si="4"/>
        <v/>
      </c>
      <c r="O12" s="1" t="str">
        <f t="shared" si="5"/>
        <v/>
      </c>
      <c r="Q12" s="30"/>
      <c r="R12" s="1" t="str">
        <f t="shared" si="6"/>
        <v/>
      </c>
      <c r="T12" s="1"/>
      <c r="U12" s="1" t="str">
        <f t="shared" si="7"/>
        <v/>
      </c>
      <c r="W12" s="2">
        <f t="shared" si="8"/>
        <v>0</v>
      </c>
    </row>
    <row r="13" spans="1:23" x14ac:dyDescent="0.2">
      <c r="A13" s="1" t="str">
        <f>'CLASS 2'!A4</f>
        <v>Alex Summers</v>
      </c>
      <c r="B13" s="35">
        <f>'CLASS 2'!C4</f>
        <v>0</v>
      </c>
      <c r="C13" s="2" t="str">
        <f t="shared" si="0"/>
        <v/>
      </c>
      <c r="D13" s="2">
        <f t="shared" si="1"/>
        <v>0</v>
      </c>
      <c r="F13" s="1" t="str">
        <f t="shared" si="2"/>
        <v/>
      </c>
      <c r="I13" s="1" t="str">
        <f t="shared" si="3"/>
        <v/>
      </c>
      <c r="L13" s="1" t="str">
        <f t="shared" si="4"/>
        <v/>
      </c>
      <c r="O13" s="1" t="str">
        <f t="shared" si="5"/>
        <v/>
      </c>
      <c r="Q13" s="30"/>
      <c r="R13" s="1" t="str">
        <f t="shared" si="6"/>
        <v/>
      </c>
      <c r="T13" s="1"/>
      <c r="U13" s="1" t="str">
        <f t="shared" si="7"/>
        <v/>
      </c>
      <c r="W13" s="2">
        <f t="shared" si="8"/>
        <v>0</v>
      </c>
    </row>
    <row r="14" spans="1:23" x14ac:dyDescent="0.2">
      <c r="A14" s="1" t="str">
        <f>'CLASS 2'!A5</f>
        <v>Carl Beamond</v>
      </c>
      <c r="B14" s="35">
        <f>'CLASS 2'!C5</f>
        <v>0</v>
      </c>
      <c r="C14" s="2" t="str">
        <f t="shared" si="0"/>
        <v/>
      </c>
      <c r="D14" s="2">
        <f t="shared" si="1"/>
        <v>0</v>
      </c>
      <c r="F14" s="1" t="str">
        <f t="shared" si="2"/>
        <v/>
      </c>
      <c r="I14" s="1" t="str">
        <f t="shared" si="3"/>
        <v/>
      </c>
      <c r="L14" s="1" t="str">
        <f t="shared" si="4"/>
        <v/>
      </c>
      <c r="O14" s="1" t="str">
        <f t="shared" si="5"/>
        <v/>
      </c>
      <c r="Q14" s="30"/>
      <c r="R14" s="1" t="str">
        <f t="shared" si="6"/>
        <v/>
      </c>
      <c r="T14" s="1"/>
      <c r="U14" s="1" t="str">
        <f t="shared" si="7"/>
        <v/>
      </c>
      <c r="W14" s="2">
        <f t="shared" si="8"/>
        <v>0</v>
      </c>
    </row>
    <row r="15" spans="1:23" x14ac:dyDescent="0.2">
      <c r="A15" s="1" t="str">
        <f>'CLASS 2'!A6</f>
        <v>David Lee</v>
      </c>
      <c r="B15" s="35">
        <f>'CLASS 2'!C6</f>
        <v>67.16</v>
      </c>
      <c r="C15" s="2">
        <f t="shared" si="0"/>
        <v>20</v>
      </c>
      <c r="D15" s="2">
        <f t="shared" si="1"/>
        <v>0</v>
      </c>
      <c r="F15" s="1" t="str">
        <f t="shared" si="2"/>
        <v/>
      </c>
      <c r="I15" s="1" t="str">
        <f t="shared" si="3"/>
        <v/>
      </c>
      <c r="L15" s="1" t="str">
        <f t="shared" si="4"/>
        <v/>
      </c>
      <c r="O15" s="1" t="str">
        <f t="shared" si="5"/>
        <v/>
      </c>
      <c r="Q15" s="30"/>
      <c r="R15" s="1" t="str">
        <f t="shared" si="6"/>
        <v/>
      </c>
      <c r="T15" s="1"/>
      <c r="U15" s="1" t="str">
        <f t="shared" si="7"/>
        <v/>
      </c>
      <c r="W15" s="2">
        <f t="shared" si="8"/>
        <v>0</v>
      </c>
    </row>
    <row r="16" spans="1:23" x14ac:dyDescent="0.2">
      <c r="A16" s="1" t="str">
        <f>'CLASS 2'!A7</f>
        <v>Gordon Hick</v>
      </c>
      <c r="B16" s="35">
        <f>'CLASS 2'!C7</f>
        <v>63.79</v>
      </c>
      <c r="C16" s="2">
        <f t="shared" si="0"/>
        <v>13</v>
      </c>
      <c r="D16" s="2">
        <f t="shared" si="1"/>
        <v>3</v>
      </c>
      <c r="F16" s="1" t="str">
        <f t="shared" si="2"/>
        <v/>
      </c>
      <c r="I16" s="1" t="str">
        <f t="shared" si="3"/>
        <v/>
      </c>
      <c r="L16" s="1" t="str">
        <f t="shared" si="4"/>
        <v/>
      </c>
      <c r="O16" s="1" t="str">
        <f t="shared" si="5"/>
        <v/>
      </c>
      <c r="Q16" s="30"/>
      <c r="R16" s="1" t="str">
        <f t="shared" si="6"/>
        <v/>
      </c>
      <c r="T16" s="1"/>
      <c r="U16" s="1" t="str">
        <f t="shared" si="7"/>
        <v/>
      </c>
      <c r="W16" s="2">
        <f t="shared" si="8"/>
        <v>3</v>
      </c>
    </row>
    <row r="17" spans="1:23" x14ac:dyDescent="0.2">
      <c r="A17" s="1" t="str">
        <f>'CLASS 2'!A8</f>
        <v>Graham Gfiffith</v>
      </c>
      <c r="B17" s="35">
        <f>'CLASS 2'!C8</f>
        <v>69.14</v>
      </c>
      <c r="C17" s="2">
        <f t="shared" si="0"/>
        <v>24</v>
      </c>
      <c r="D17" s="2">
        <f t="shared" si="1"/>
        <v>0</v>
      </c>
      <c r="F17" s="1" t="str">
        <f t="shared" si="2"/>
        <v/>
      </c>
      <c r="I17" s="1" t="str">
        <f t="shared" si="3"/>
        <v/>
      </c>
      <c r="L17" s="1" t="str">
        <f t="shared" si="4"/>
        <v/>
      </c>
      <c r="O17" s="1" t="str">
        <f t="shared" si="5"/>
        <v/>
      </c>
      <c r="Q17" s="30"/>
      <c r="R17" s="1" t="str">
        <f t="shared" si="6"/>
        <v/>
      </c>
      <c r="T17" s="1"/>
      <c r="U17" s="1" t="str">
        <f t="shared" si="7"/>
        <v/>
      </c>
      <c r="W17" s="2">
        <f t="shared" si="8"/>
        <v>0</v>
      </c>
    </row>
    <row r="18" spans="1:23" x14ac:dyDescent="0.2">
      <c r="A18" s="1" t="str">
        <f>'CLASS 2'!A9</f>
        <v>James Allan Macfarlane</v>
      </c>
      <c r="B18" s="35">
        <f>'CLASS 2'!C9</f>
        <v>0</v>
      </c>
      <c r="C18" s="2" t="str">
        <f t="shared" si="0"/>
        <v/>
      </c>
      <c r="D18" s="2">
        <f t="shared" si="1"/>
        <v>0</v>
      </c>
      <c r="F18" s="1" t="str">
        <f t="shared" si="2"/>
        <v/>
      </c>
      <c r="I18" s="1" t="str">
        <f t="shared" si="3"/>
        <v/>
      </c>
      <c r="L18" s="1" t="str">
        <f t="shared" si="4"/>
        <v/>
      </c>
      <c r="O18" s="1" t="str">
        <f t="shared" si="5"/>
        <v/>
      </c>
      <c r="Q18" s="30"/>
      <c r="R18" s="1" t="str">
        <f t="shared" si="6"/>
        <v/>
      </c>
      <c r="T18" s="1"/>
      <c r="U18" s="1" t="str">
        <f t="shared" si="7"/>
        <v/>
      </c>
      <c r="W18" s="2">
        <f t="shared" si="8"/>
        <v>0</v>
      </c>
    </row>
    <row r="19" spans="1:23" x14ac:dyDescent="0.2">
      <c r="A19" s="1" t="str">
        <f>'CLASS 2'!A10</f>
        <v>John Cartwright</v>
      </c>
      <c r="B19" s="35">
        <f>'CLASS 2'!C10</f>
        <v>75.13</v>
      </c>
      <c r="C19" s="2">
        <f t="shared" si="0"/>
        <v>26</v>
      </c>
      <c r="D19" s="2">
        <f t="shared" si="1"/>
        <v>0</v>
      </c>
      <c r="F19" s="1" t="str">
        <f t="shared" si="2"/>
        <v/>
      </c>
      <c r="I19" s="1" t="str">
        <f t="shared" si="3"/>
        <v/>
      </c>
      <c r="L19" s="1" t="str">
        <f t="shared" si="4"/>
        <v/>
      </c>
      <c r="O19" s="1" t="str">
        <f t="shared" si="5"/>
        <v/>
      </c>
      <c r="Q19" s="30"/>
      <c r="R19" s="1" t="str">
        <f t="shared" si="6"/>
        <v/>
      </c>
      <c r="T19" s="1"/>
      <c r="U19" s="1" t="str">
        <f t="shared" si="7"/>
        <v/>
      </c>
      <c r="W19" s="2">
        <f t="shared" si="8"/>
        <v>0</v>
      </c>
    </row>
    <row r="20" spans="1:23" x14ac:dyDescent="0.2">
      <c r="A20" s="1" t="str">
        <f>'CLASS 2'!A11</f>
        <v>John Morris</v>
      </c>
      <c r="B20" s="35">
        <f>'CLASS 2'!C11</f>
        <v>68.459999999999994</v>
      </c>
      <c r="C20" s="2">
        <f t="shared" si="0"/>
        <v>22</v>
      </c>
      <c r="D20" s="2">
        <f t="shared" si="1"/>
        <v>0</v>
      </c>
      <c r="F20" s="1" t="str">
        <f t="shared" si="2"/>
        <v/>
      </c>
      <c r="I20" s="1" t="str">
        <f t="shared" si="3"/>
        <v/>
      </c>
      <c r="L20" s="1" t="str">
        <f t="shared" si="4"/>
        <v/>
      </c>
      <c r="O20" s="1" t="str">
        <f t="shared" si="5"/>
        <v/>
      </c>
      <c r="Q20" s="30"/>
      <c r="R20" s="1" t="str">
        <f t="shared" si="6"/>
        <v/>
      </c>
      <c r="T20" s="1"/>
      <c r="U20" s="1" t="str">
        <f t="shared" si="7"/>
        <v/>
      </c>
      <c r="W20" s="2">
        <f t="shared" si="8"/>
        <v>0</v>
      </c>
    </row>
    <row r="21" spans="1:23" x14ac:dyDescent="0.2">
      <c r="A21" s="1" t="str">
        <f>'CLASS 2'!A12</f>
        <v>Lindsay Summers</v>
      </c>
      <c r="B21" s="35">
        <f>'CLASS 2'!C12</f>
        <v>49.42</v>
      </c>
      <c r="C21" s="2">
        <f t="shared" si="0"/>
        <v>2</v>
      </c>
      <c r="D21" s="2">
        <f t="shared" si="1"/>
        <v>14</v>
      </c>
      <c r="F21" s="1" t="str">
        <f t="shared" si="2"/>
        <v/>
      </c>
      <c r="I21" s="1" t="str">
        <f t="shared" si="3"/>
        <v/>
      </c>
      <c r="L21" s="1" t="str">
        <f t="shared" si="4"/>
        <v/>
      </c>
      <c r="O21" s="1" t="str">
        <f t="shared" si="5"/>
        <v/>
      </c>
      <c r="Q21" s="30"/>
      <c r="R21" s="1" t="str">
        <f t="shared" si="6"/>
        <v/>
      </c>
      <c r="T21" s="1"/>
      <c r="U21" s="1" t="str">
        <f t="shared" si="7"/>
        <v/>
      </c>
      <c r="W21" s="2">
        <f t="shared" si="8"/>
        <v>14</v>
      </c>
    </row>
    <row r="22" spans="1:23" x14ac:dyDescent="0.2">
      <c r="A22" s="1" t="str">
        <f>'CLASS 2'!A13</f>
        <v>Michael Griffith</v>
      </c>
      <c r="B22" s="35">
        <f>'CLASS 2'!C13</f>
        <v>68.260000000000005</v>
      </c>
      <c r="C22" s="2">
        <f t="shared" si="0"/>
        <v>21</v>
      </c>
      <c r="D22" s="2">
        <f t="shared" si="1"/>
        <v>0</v>
      </c>
      <c r="F22" s="1" t="str">
        <f t="shared" si="2"/>
        <v/>
      </c>
      <c r="I22" s="1" t="str">
        <f t="shared" si="3"/>
        <v/>
      </c>
      <c r="L22" s="1" t="str">
        <f t="shared" si="4"/>
        <v/>
      </c>
      <c r="O22" s="1" t="str">
        <f t="shared" si="5"/>
        <v/>
      </c>
      <c r="Q22" s="30"/>
      <c r="R22" s="1" t="str">
        <f t="shared" si="6"/>
        <v/>
      </c>
      <c r="T22" s="1"/>
      <c r="U22" s="1" t="str">
        <f t="shared" si="7"/>
        <v/>
      </c>
      <c r="W22" s="2">
        <f t="shared" si="8"/>
        <v>0</v>
      </c>
    </row>
    <row r="23" spans="1:23" x14ac:dyDescent="0.2">
      <c r="A23" s="1" t="str">
        <f>'CLASS 2'!A14</f>
        <v>Michael Harriman</v>
      </c>
      <c r="B23" s="35">
        <f>'CLASS 2'!C14</f>
        <v>61.62</v>
      </c>
      <c r="C23" s="2">
        <f t="shared" si="0"/>
        <v>11</v>
      </c>
      <c r="D23" s="2">
        <f t="shared" si="1"/>
        <v>5</v>
      </c>
      <c r="F23" s="1" t="str">
        <f t="shared" si="2"/>
        <v/>
      </c>
      <c r="I23" s="1" t="str">
        <f t="shared" si="3"/>
        <v/>
      </c>
      <c r="L23" s="1" t="str">
        <f t="shared" si="4"/>
        <v/>
      </c>
      <c r="O23" s="1" t="str">
        <f t="shared" si="5"/>
        <v/>
      </c>
      <c r="Q23" s="30"/>
      <c r="R23" s="1" t="str">
        <f t="shared" si="6"/>
        <v/>
      </c>
      <c r="T23" s="1"/>
      <c r="U23" s="1" t="str">
        <f t="shared" si="7"/>
        <v/>
      </c>
      <c r="W23" s="2">
        <f t="shared" si="8"/>
        <v>5</v>
      </c>
    </row>
    <row r="24" spans="1:23" x14ac:dyDescent="0.2">
      <c r="A24" s="1" t="str">
        <f>'CLASS 2'!A15</f>
        <v>Mike Hutchinson</v>
      </c>
      <c r="B24" s="35">
        <f>'CLASS 2'!C15</f>
        <v>0</v>
      </c>
      <c r="C24" s="2" t="str">
        <f t="shared" si="0"/>
        <v/>
      </c>
      <c r="D24" s="2">
        <f t="shared" si="1"/>
        <v>0</v>
      </c>
      <c r="F24" s="1" t="str">
        <f t="shared" si="2"/>
        <v/>
      </c>
      <c r="I24" s="1" t="str">
        <f t="shared" si="3"/>
        <v/>
      </c>
      <c r="L24" s="1" t="str">
        <f t="shared" si="4"/>
        <v/>
      </c>
      <c r="O24" s="1" t="str">
        <f t="shared" si="5"/>
        <v/>
      </c>
      <c r="Q24" s="30"/>
      <c r="R24" s="1" t="str">
        <f t="shared" si="6"/>
        <v/>
      </c>
      <c r="T24" s="1"/>
      <c r="U24" s="1" t="str">
        <f>IF(T24,RANK(T24,T$3:T$51,1)-COUNTIF(T$3:T$51,0),"")</f>
        <v/>
      </c>
      <c r="W24" s="2">
        <f t="shared" si="8"/>
        <v>0</v>
      </c>
    </row>
    <row r="25" spans="1:23" x14ac:dyDescent="0.2">
      <c r="A25" s="1" t="str">
        <f>'CLASS 2'!A16</f>
        <v>Neville Thomson</v>
      </c>
      <c r="B25" s="35">
        <f>'CLASS 2'!C16</f>
        <v>63.89</v>
      </c>
      <c r="C25" s="2">
        <f t="shared" si="0"/>
        <v>15</v>
      </c>
      <c r="D25" s="2">
        <f t="shared" si="1"/>
        <v>1</v>
      </c>
      <c r="F25" s="1" t="str">
        <f t="shared" si="2"/>
        <v/>
      </c>
      <c r="I25" s="1" t="str">
        <f t="shared" si="3"/>
        <v/>
      </c>
      <c r="L25" s="1" t="str">
        <f t="shared" si="4"/>
        <v/>
      </c>
      <c r="O25" s="1" t="str">
        <f t="shared" si="5"/>
        <v/>
      </c>
      <c r="Q25" s="30"/>
      <c r="R25" s="1" t="str">
        <f t="shared" si="6"/>
        <v/>
      </c>
      <c r="T25" s="1"/>
      <c r="U25" s="1" t="str">
        <f t="shared" si="7"/>
        <v/>
      </c>
      <c r="W25" s="2">
        <f t="shared" si="8"/>
        <v>1</v>
      </c>
    </row>
    <row r="26" spans="1:23" x14ac:dyDescent="0.2">
      <c r="A26" s="1" t="str">
        <f>'CLASS 2'!A17</f>
        <v>Paul Crute</v>
      </c>
      <c r="B26" s="35">
        <f>'CLASS 2'!C17</f>
        <v>51.88</v>
      </c>
      <c r="C26" s="2">
        <f t="shared" si="0"/>
        <v>3</v>
      </c>
      <c r="D26" s="2">
        <f t="shared" si="1"/>
        <v>13</v>
      </c>
      <c r="F26" s="1" t="str">
        <f t="shared" si="2"/>
        <v/>
      </c>
      <c r="I26" s="1" t="str">
        <f t="shared" si="3"/>
        <v/>
      </c>
      <c r="L26" s="1" t="str">
        <f t="shared" si="4"/>
        <v/>
      </c>
      <c r="O26" s="1" t="str">
        <f t="shared" si="5"/>
        <v/>
      </c>
      <c r="Q26" s="30"/>
      <c r="R26" s="1" t="str">
        <f t="shared" si="6"/>
        <v/>
      </c>
      <c r="T26" s="1"/>
      <c r="U26" s="1" t="str">
        <f t="shared" si="7"/>
        <v/>
      </c>
      <c r="W26" s="2">
        <f t="shared" si="8"/>
        <v>13</v>
      </c>
    </row>
    <row r="27" spans="1:23" x14ac:dyDescent="0.2">
      <c r="A27" s="1" t="str">
        <f>'CLASS 2'!A18</f>
        <v>Piers Cartwright</v>
      </c>
      <c r="B27" s="35">
        <f>'CLASS 2'!C18</f>
        <v>72.75</v>
      </c>
      <c r="C27" s="2">
        <f t="shared" si="0"/>
        <v>25</v>
      </c>
      <c r="D27" s="2">
        <f t="shared" si="1"/>
        <v>0</v>
      </c>
      <c r="F27" s="1" t="str">
        <f t="shared" si="2"/>
        <v/>
      </c>
      <c r="I27" s="1" t="str">
        <f t="shared" si="3"/>
        <v/>
      </c>
      <c r="L27" s="1" t="str">
        <f t="shared" si="4"/>
        <v/>
      </c>
      <c r="O27" s="1" t="str">
        <f t="shared" si="5"/>
        <v/>
      </c>
      <c r="Q27" s="30"/>
      <c r="R27" s="1" t="str">
        <f t="shared" si="6"/>
        <v/>
      </c>
      <c r="T27" s="1"/>
      <c r="U27" s="1" t="str">
        <f t="shared" si="7"/>
        <v/>
      </c>
      <c r="W27" s="2">
        <f t="shared" si="8"/>
        <v>0</v>
      </c>
    </row>
    <row r="28" spans="1:23" x14ac:dyDescent="0.2">
      <c r="A28" s="1" t="str">
        <f>'CLASS 2'!A19</f>
        <v>Richard Summers</v>
      </c>
      <c r="B28" s="35">
        <f>'CLASS 2'!C19</f>
        <v>48.18</v>
      </c>
      <c r="C28" s="2">
        <f t="shared" si="0"/>
        <v>1</v>
      </c>
      <c r="D28" s="2">
        <f t="shared" si="1"/>
        <v>15</v>
      </c>
      <c r="F28" s="1" t="str">
        <f t="shared" si="2"/>
        <v/>
      </c>
      <c r="I28" s="1" t="str">
        <f t="shared" si="3"/>
        <v/>
      </c>
      <c r="L28" s="1" t="str">
        <f t="shared" si="4"/>
        <v/>
      </c>
      <c r="O28" s="1" t="str">
        <f t="shared" si="5"/>
        <v/>
      </c>
      <c r="Q28" s="30"/>
      <c r="R28" s="1" t="str">
        <f t="shared" si="6"/>
        <v/>
      </c>
      <c r="T28" s="1"/>
      <c r="U28" s="1" t="str">
        <f t="shared" si="7"/>
        <v/>
      </c>
      <c r="W28" s="2">
        <f t="shared" si="8"/>
        <v>15</v>
      </c>
    </row>
    <row r="29" spans="1:23" x14ac:dyDescent="0.2">
      <c r="A29" s="1" t="str">
        <f>'CLASS 2'!A20</f>
        <v>Richard Weaver</v>
      </c>
      <c r="B29" s="35">
        <f>'CLASS 2'!C20</f>
        <v>58.79</v>
      </c>
      <c r="C29" s="2">
        <f t="shared" si="0"/>
        <v>5</v>
      </c>
      <c r="D29" s="2">
        <f t="shared" si="1"/>
        <v>11</v>
      </c>
      <c r="F29" s="1" t="str">
        <f t="shared" si="2"/>
        <v/>
      </c>
      <c r="I29" s="1" t="str">
        <f t="shared" si="3"/>
        <v/>
      </c>
      <c r="L29" s="1" t="str">
        <f t="shared" si="4"/>
        <v/>
      </c>
      <c r="O29" s="1" t="str">
        <f t="shared" si="5"/>
        <v/>
      </c>
      <c r="Q29" s="30"/>
      <c r="R29" s="1" t="str">
        <f t="shared" si="6"/>
        <v/>
      </c>
      <c r="T29" s="1"/>
      <c r="U29" s="1" t="str">
        <f t="shared" si="7"/>
        <v/>
      </c>
      <c r="W29" s="2">
        <f t="shared" si="8"/>
        <v>11</v>
      </c>
    </row>
    <row r="30" spans="1:23" x14ac:dyDescent="0.2">
      <c r="A30" s="1" t="str">
        <f>'CLASS 2'!A21</f>
        <v>Roy Holder</v>
      </c>
      <c r="B30" s="35">
        <f>'CLASS 2'!C21</f>
        <v>66.63</v>
      </c>
      <c r="C30" s="2">
        <f t="shared" si="0"/>
        <v>19</v>
      </c>
      <c r="D30" s="2">
        <f t="shared" si="1"/>
        <v>0</v>
      </c>
      <c r="F30" s="1" t="str">
        <f t="shared" si="2"/>
        <v/>
      </c>
      <c r="I30" s="1" t="str">
        <f t="shared" si="3"/>
        <v/>
      </c>
      <c r="L30" s="1" t="str">
        <f t="shared" si="4"/>
        <v/>
      </c>
      <c r="O30" s="1" t="str">
        <f t="shared" si="5"/>
        <v/>
      </c>
      <c r="Q30" s="30"/>
      <c r="R30" s="1" t="str">
        <f t="shared" si="6"/>
        <v/>
      </c>
      <c r="T30" s="1"/>
      <c r="U30" s="1" t="str">
        <f t="shared" si="7"/>
        <v/>
      </c>
      <c r="W30" s="2">
        <f t="shared" si="8"/>
        <v>0</v>
      </c>
    </row>
    <row r="31" spans="1:23" x14ac:dyDescent="0.2">
      <c r="A31" s="1" t="str">
        <f>'CLASS 2'!A22</f>
        <v>Sean Toms</v>
      </c>
      <c r="B31" s="35">
        <f>'CLASS 2'!C22</f>
        <v>62.43</v>
      </c>
      <c r="C31" s="2">
        <f t="shared" si="0"/>
        <v>12</v>
      </c>
      <c r="D31" s="2">
        <f t="shared" si="1"/>
        <v>4</v>
      </c>
      <c r="F31" s="1" t="str">
        <f t="shared" si="2"/>
        <v/>
      </c>
      <c r="I31" s="1" t="str">
        <f t="shared" si="3"/>
        <v/>
      </c>
      <c r="L31" s="1" t="str">
        <f t="shared" si="4"/>
        <v/>
      </c>
      <c r="O31" s="1" t="str">
        <f t="shared" si="5"/>
        <v/>
      </c>
      <c r="Q31" s="30"/>
      <c r="R31" s="1" t="str">
        <f t="shared" si="6"/>
        <v/>
      </c>
      <c r="T31" s="1"/>
      <c r="U31" s="1" t="str">
        <f t="shared" si="7"/>
        <v/>
      </c>
      <c r="W31" s="2">
        <f t="shared" si="8"/>
        <v>4</v>
      </c>
    </row>
    <row r="32" spans="1:23" x14ac:dyDescent="0.2">
      <c r="A32" s="1" t="str">
        <f>'CLASS 2'!A23</f>
        <v>Simon Hutchinson</v>
      </c>
      <c r="B32" s="35">
        <f>'CLASS 2'!C23</f>
        <v>59.15</v>
      </c>
      <c r="C32" s="2">
        <f t="shared" si="0"/>
        <v>8</v>
      </c>
      <c r="D32" s="2">
        <f t="shared" si="1"/>
        <v>8</v>
      </c>
      <c r="F32" s="1" t="str">
        <f t="shared" si="2"/>
        <v/>
      </c>
      <c r="I32" s="1" t="str">
        <f t="shared" si="3"/>
        <v/>
      </c>
      <c r="L32" s="1" t="str">
        <f t="shared" si="4"/>
        <v/>
      </c>
      <c r="O32" s="1" t="str">
        <f t="shared" si="5"/>
        <v/>
      </c>
      <c r="Q32" s="30"/>
      <c r="R32" s="1" t="str">
        <f t="shared" si="6"/>
        <v/>
      </c>
      <c r="T32" s="1"/>
      <c r="U32" s="1" t="str">
        <f t="shared" si="7"/>
        <v/>
      </c>
      <c r="W32" s="2">
        <f t="shared" si="8"/>
        <v>8</v>
      </c>
    </row>
    <row r="33" spans="1:23" x14ac:dyDescent="0.2">
      <c r="A33" s="1" t="str">
        <f>'CLASS 2'!A24</f>
        <v>Tom Weaver</v>
      </c>
      <c r="B33" s="35">
        <f>'CLASS 2'!C24</f>
        <v>58.05</v>
      </c>
      <c r="C33" s="2">
        <f t="shared" si="0"/>
        <v>4</v>
      </c>
      <c r="D33" s="2">
        <f t="shared" si="1"/>
        <v>12</v>
      </c>
      <c r="F33" s="1" t="str">
        <f t="shared" si="2"/>
        <v/>
      </c>
      <c r="I33" s="1" t="str">
        <f t="shared" si="3"/>
        <v/>
      </c>
      <c r="L33" s="1" t="str">
        <f t="shared" si="4"/>
        <v/>
      </c>
      <c r="O33" s="1" t="str">
        <f t="shared" si="5"/>
        <v/>
      </c>
      <c r="Q33" s="30"/>
      <c r="R33" s="1" t="str">
        <f t="shared" si="6"/>
        <v/>
      </c>
      <c r="T33" s="1"/>
      <c r="U33" s="1" t="str">
        <f t="shared" si="7"/>
        <v/>
      </c>
      <c r="W33" s="2">
        <f t="shared" si="8"/>
        <v>12</v>
      </c>
    </row>
    <row r="34" spans="1:23" x14ac:dyDescent="0.2">
      <c r="A34" s="1" t="str">
        <f>'CLASS 2'!A25</f>
        <v>Will Gough</v>
      </c>
      <c r="B34" s="35">
        <f>'CLASS 2'!C25</f>
        <v>0</v>
      </c>
      <c r="C34" s="2" t="str">
        <f t="shared" si="0"/>
        <v/>
      </c>
      <c r="D34" s="2">
        <f t="shared" si="1"/>
        <v>0</v>
      </c>
      <c r="F34" s="1" t="str">
        <f t="shared" si="2"/>
        <v/>
      </c>
      <c r="I34" s="1" t="str">
        <f t="shared" si="3"/>
        <v/>
      </c>
      <c r="L34" s="1" t="str">
        <f t="shared" si="4"/>
        <v/>
      </c>
      <c r="O34" s="1" t="str">
        <f t="shared" si="5"/>
        <v/>
      </c>
      <c r="Q34" s="30"/>
      <c r="R34" s="1" t="str">
        <f t="shared" si="6"/>
        <v/>
      </c>
      <c r="T34" s="1"/>
      <c r="U34" s="1" t="str">
        <f t="shared" si="7"/>
        <v/>
      </c>
      <c r="W34" s="2">
        <f t="shared" si="8"/>
        <v>0</v>
      </c>
    </row>
    <row r="35" spans="1:23" x14ac:dyDescent="0.2">
      <c r="A35" s="1" t="str">
        <f>'CLASS 3'!A4</f>
        <v>Andrew Meek</v>
      </c>
      <c r="B35" s="35">
        <f>'CLASS 3'!C4</f>
        <v>0</v>
      </c>
      <c r="C35" s="2" t="str">
        <f t="shared" si="0"/>
        <v/>
      </c>
      <c r="D35" s="2">
        <f t="shared" si="1"/>
        <v>0</v>
      </c>
      <c r="F35" s="1" t="str">
        <f t="shared" si="2"/>
        <v/>
      </c>
      <c r="I35" s="1" t="str">
        <f t="shared" si="3"/>
        <v/>
      </c>
      <c r="L35" s="1" t="str">
        <f t="shared" si="4"/>
        <v/>
      </c>
      <c r="O35" s="1" t="str">
        <f t="shared" si="5"/>
        <v/>
      </c>
      <c r="R35" s="1" t="str">
        <f t="shared" si="6"/>
        <v/>
      </c>
      <c r="W35" s="2">
        <f t="shared" si="8"/>
        <v>0</v>
      </c>
    </row>
    <row r="36" spans="1:23" x14ac:dyDescent="0.2">
      <c r="A36" s="1" t="str">
        <f>'CLASS 3'!A5</f>
        <v>Barry Holt</v>
      </c>
      <c r="B36" s="35">
        <f>'CLASS 3'!C5</f>
        <v>64.55</v>
      </c>
      <c r="C36" s="2">
        <f t="shared" si="0"/>
        <v>17</v>
      </c>
      <c r="D36" s="2">
        <f t="shared" si="1"/>
        <v>0</v>
      </c>
      <c r="F36" s="1" t="str">
        <f t="shared" si="2"/>
        <v/>
      </c>
      <c r="I36" s="1" t="str">
        <f t="shared" si="3"/>
        <v/>
      </c>
      <c r="L36" s="1" t="str">
        <f t="shared" si="4"/>
        <v/>
      </c>
      <c r="O36" s="1" t="str">
        <f t="shared" si="5"/>
        <v/>
      </c>
      <c r="R36" s="1" t="str">
        <f t="shared" si="6"/>
        <v/>
      </c>
      <c r="W36" s="2">
        <f t="shared" si="8"/>
        <v>0</v>
      </c>
    </row>
    <row r="37" spans="1:23" x14ac:dyDescent="0.2">
      <c r="A37" s="1" t="str">
        <f>'CLASS 3'!A6</f>
        <v>Bernard Kevill</v>
      </c>
      <c r="B37" s="35">
        <f>'CLASS 3'!C6</f>
        <v>59.77</v>
      </c>
      <c r="C37" s="2">
        <f t="shared" si="0"/>
        <v>10</v>
      </c>
      <c r="D37" s="2">
        <f t="shared" si="1"/>
        <v>6</v>
      </c>
      <c r="F37" s="1" t="str">
        <f t="shared" si="2"/>
        <v/>
      </c>
      <c r="I37" s="1" t="str">
        <f t="shared" si="3"/>
        <v/>
      </c>
      <c r="L37" s="1" t="str">
        <f t="shared" si="4"/>
        <v/>
      </c>
      <c r="O37" s="1" t="str">
        <f t="shared" si="5"/>
        <v/>
      </c>
      <c r="R37" s="1" t="str">
        <f t="shared" si="6"/>
        <v/>
      </c>
      <c r="W37" s="2">
        <f t="shared" si="8"/>
        <v>6</v>
      </c>
    </row>
    <row r="38" spans="1:23" x14ac:dyDescent="0.2">
      <c r="A38" s="1" t="str">
        <f>'CLASS 3'!A7</f>
        <v>Bill Reece</v>
      </c>
      <c r="B38" s="35">
        <f>'CLASS 3'!C7</f>
        <v>0</v>
      </c>
      <c r="C38" s="2" t="str">
        <f t="shared" si="0"/>
        <v/>
      </c>
      <c r="D38" s="2">
        <f t="shared" si="1"/>
        <v>0</v>
      </c>
      <c r="F38" s="1" t="str">
        <f t="shared" si="2"/>
        <v/>
      </c>
      <c r="I38" s="1" t="str">
        <f t="shared" si="3"/>
        <v/>
      </c>
      <c r="L38" s="1" t="str">
        <f t="shared" si="4"/>
        <v/>
      </c>
      <c r="O38" s="1" t="str">
        <f t="shared" si="5"/>
        <v/>
      </c>
      <c r="R38" s="1" t="str">
        <f t="shared" si="6"/>
        <v/>
      </c>
      <c r="W38" s="2">
        <f t="shared" si="8"/>
        <v>0</v>
      </c>
    </row>
    <row r="39" spans="1:23" x14ac:dyDescent="0.2">
      <c r="A39" s="1" t="str">
        <f>'CLASS 3'!A8</f>
        <v>Chris Westwood</v>
      </c>
      <c r="B39" s="35">
        <f>'CLASS 3'!C8</f>
        <v>0</v>
      </c>
      <c r="C39" s="2" t="str">
        <f t="shared" si="0"/>
        <v/>
      </c>
      <c r="D39" s="2">
        <f t="shared" si="1"/>
        <v>0</v>
      </c>
      <c r="F39" s="1" t="str">
        <f t="shared" si="2"/>
        <v/>
      </c>
      <c r="I39" s="1" t="str">
        <f t="shared" si="3"/>
        <v/>
      </c>
      <c r="L39" s="1" t="str">
        <f t="shared" si="4"/>
        <v/>
      </c>
      <c r="O39" s="1" t="str">
        <f t="shared" si="5"/>
        <v/>
      </c>
      <c r="R39" s="1" t="str">
        <f t="shared" si="6"/>
        <v/>
      </c>
      <c r="W39" s="2">
        <f t="shared" si="8"/>
        <v>0</v>
      </c>
    </row>
    <row r="40" spans="1:23" x14ac:dyDescent="0.2">
      <c r="A40" s="1" t="str">
        <f>'CLASS 3'!A9</f>
        <v>Colin Mee</v>
      </c>
      <c r="B40" s="35">
        <f>'CLASS 3'!C9</f>
        <v>0</v>
      </c>
      <c r="C40" s="2" t="str">
        <f t="shared" si="0"/>
        <v/>
      </c>
      <c r="D40" s="2">
        <f t="shared" si="1"/>
        <v>0</v>
      </c>
      <c r="F40" s="1" t="str">
        <f t="shared" si="2"/>
        <v/>
      </c>
      <c r="I40" s="1" t="str">
        <f t="shared" si="3"/>
        <v/>
      </c>
      <c r="L40" s="1" t="str">
        <f t="shared" si="4"/>
        <v/>
      </c>
      <c r="O40" s="1" t="str">
        <f t="shared" si="5"/>
        <v/>
      </c>
      <c r="R40" s="1" t="str">
        <f t="shared" si="6"/>
        <v/>
      </c>
      <c r="W40" s="2">
        <f t="shared" si="8"/>
        <v>0</v>
      </c>
    </row>
    <row r="41" spans="1:23" x14ac:dyDescent="0.2">
      <c r="A41" s="1" t="str">
        <f>'CLASS 3'!A10</f>
        <v>Derek Kessell</v>
      </c>
      <c r="B41" s="35">
        <f>'CLASS 3'!C10</f>
        <v>59.69</v>
      </c>
      <c r="C41" s="2">
        <f t="shared" si="0"/>
        <v>9</v>
      </c>
      <c r="D41" s="2">
        <f t="shared" si="1"/>
        <v>7</v>
      </c>
      <c r="F41" s="1" t="str">
        <f t="shared" si="2"/>
        <v/>
      </c>
      <c r="I41" s="1" t="str">
        <f t="shared" si="3"/>
        <v/>
      </c>
      <c r="L41" s="1" t="str">
        <f t="shared" si="4"/>
        <v/>
      </c>
      <c r="O41" s="1" t="str">
        <f t="shared" si="5"/>
        <v/>
      </c>
      <c r="R41" s="1" t="str">
        <f t="shared" si="6"/>
        <v/>
      </c>
      <c r="W41" s="2">
        <f t="shared" si="8"/>
        <v>7</v>
      </c>
    </row>
    <row r="42" spans="1:23" x14ac:dyDescent="0.2">
      <c r="A42" s="1" t="str">
        <f>'CLASS 3'!A11</f>
        <v>Duncan Morgan</v>
      </c>
      <c r="B42" s="35">
        <f>'CLASS 3'!C11</f>
        <v>0</v>
      </c>
      <c r="C42" s="2" t="str">
        <f t="shared" si="0"/>
        <v/>
      </c>
      <c r="D42" s="2">
        <f t="shared" si="1"/>
        <v>0</v>
      </c>
      <c r="F42" s="1" t="str">
        <f t="shared" si="2"/>
        <v/>
      </c>
      <c r="I42" s="1" t="str">
        <f t="shared" si="3"/>
        <v/>
      </c>
      <c r="L42" s="1" t="str">
        <f t="shared" si="4"/>
        <v/>
      </c>
      <c r="O42" s="1" t="str">
        <f t="shared" si="5"/>
        <v/>
      </c>
      <c r="R42" s="1" t="str">
        <f t="shared" si="6"/>
        <v/>
      </c>
      <c r="W42" s="2">
        <f t="shared" si="8"/>
        <v>0</v>
      </c>
    </row>
    <row r="43" spans="1:23" x14ac:dyDescent="0.2">
      <c r="A43" s="1" t="str">
        <f>'CLASS 3'!A12</f>
        <v>Graham Godfrey</v>
      </c>
      <c r="B43" s="35">
        <f>'CLASS 3'!C12</f>
        <v>0</v>
      </c>
      <c r="C43" s="2" t="str">
        <f t="shared" si="0"/>
        <v/>
      </c>
      <c r="D43" s="2">
        <f t="shared" si="1"/>
        <v>0</v>
      </c>
      <c r="F43" s="1" t="str">
        <f t="shared" si="2"/>
        <v/>
      </c>
      <c r="I43" s="1" t="str">
        <f t="shared" si="3"/>
        <v/>
      </c>
      <c r="L43" s="1" t="str">
        <f t="shared" si="4"/>
        <v/>
      </c>
      <c r="O43" s="1" t="str">
        <f t="shared" si="5"/>
        <v/>
      </c>
      <c r="R43" s="1" t="str">
        <f t="shared" si="6"/>
        <v/>
      </c>
      <c r="W43" s="2">
        <f t="shared" si="8"/>
        <v>0</v>
      </c>
    </row>
    <row r="44" spans="1:23" x14ac:dyDescent="0.2">
      <c r="A44" s="1" t="str">
        <f>'CLASS 3'!A13</f>
        <v>Graham Jones</v>
      </c>
      <c r="B44" s="35">
        <f>'CLASS 3'!C13</f>
        <v>0</v>
      </c>
      <c r="C44" s="2" t="str">
        <f t="shared" si="0"/>
        <v/>
      </c>
      <c r="D44" s="2">
        <f t="shared" si="1"/>
        <v>0</v>
      </c>
      <c r="F44" s="1" t="str">
        <f t="shared" si="2"/>
        <v/>
      </c>
      <c r="I44" s="1" t="str">
        <f t="shared" si="3"/>
        <v/>
      </c>
      <c r="L44" s="1" t="str">
        <f t="shared" si="4"/>
        <v/>
      </c>
      <c r="O44" s="1" t="str">
        <f t="shared" si="5"/>
        <v/>
      </c>
      <c r="R44" s="1" t="str">
        <f t="shared" si="6"/>
        <v/>
      </c>
      <c r="W44" s="2">
        <f t="shared" si="8"/>
        <v>0</v>
      </c>
    </row>
    <row r="45" spans="1:23" x14ac:dyDescent="0.2">
      <c r="A45" s="1" t="str">
        <f>'CLASS 3'!A14</f>
        <v>Lee Kessell</v>
      </c>
      <c r="B45" s="35">
        <f>'CLASS 3'!C14</f>
        <v>64.77</v>
      </c>
      <c r="C45" s="2">
        <f t="shared" si="0"/>
        <v>18</v>
      </c>
      <c r="D45" s="2">
        <f t="shared" si="1"/>
        <v>0</v>
      </c>
      <c r="F45" s="1" t="str">
        <f t="shared" si="2"/>
        <v/>
      </c>
      <c r="I45" s="1" t="str">
        <f t="shared" si="3"/>
        <v/>
      </c>
      <c r="L45" s="1" t="str">
        <f t="shared" si="4"/>
        <v/>
      </c>
      <c r="O45" s="1" t="str">
        <f t="shared" si="5"/>
        <v/>
      </c>
      <c r="R45" s="1" t="str">
        <f t="shared" si="6"/>
        <v/>
      </c>
      <c r="W45" s="2">
        <f t="shared" si="8"/>
        <v>0</v>
      </c>
    </row>
    <row r="46" spans="1:23" x14ac:dyDescent="0.2">
      <c r="A46" s="1" t="str">
        <f>'CLASS 3'!A15</f>
        <v>Mark Honey</v>
      </c>
      <c r="B46" s="35">
        <f>'CLASS 3'!C15</f>
        <v>63.8</v>
      </c>
      <c r="C46" s="2">
        <f t="shared" si="0"/>
        <v>14</v>
      </c>
      <c r="D46" s="2">
        <f t="shared" si="1"/>
        <v>2</v>
      </c>
      <c r="F46" s="1" t="str">
        <f t="shared" si="2"/>
        <v/>
      </c>
      <c r="I46" s="1" t="str">
        <f t="shared" si="3"/>
        <v/>
      </c>
      <c r="L46" s="1" t="str">
        <f t="shared" si="4"/>
        <v/>
      </c>
      <c r="O46" s="1" t="str">
        <f t="shared" si="5"/>
        <v/>
      </c>
      <c r="R46" s="1" t="str">
        <f t="shared" si="6"/>
        <v/>
      </c>
      <c r="W46" s="2">
        <f t="shared" si="8"/>
        <v>2</v>
      </c>
    </row>
    <row r="47" spans="1:23" x14ac:dyDescent="0.2">
      <c r="A47" s="1" t="str">
        <f>'CLASS 3'!A16</f>
        <v>Martyn Silcox</v>
      </c>
      <c r="B47" s="35">
        <f>'CLASS 3'!C16</f>
        <v>0</v>
      </c>
      <c r="C47" s="2" t="str">
        <f t="shared" si="0"/>
        <v/>
      </c>
      <c r="D47" s="2">
        <f t="shared" si="1"/>
        <v>0</v>
      </c>
      <c r="F47" s="1" t="str">
        <f t="shared" si="2"/>
        <v/>
      </c>
      <c r="I47" s="1" t="str">
        <f t="shared" si="3"/>
        <v/>
      </c>
      <c r="L47" s="1" t="str">
        <f t="shared" si="4"/>
        <v/>
      </c>
      <c r="O47" s="1" t="str">
        <f t="shared" si="5"/>
        <v/>
      </c>
      <c r="R47" s="1" t="str">
        <f t="shared" si="6"/>
        <v/>
      </c>
      <c r="W47" s="2">
        <f t="shared" si="8"/>
        <v>0</v>
      </c>
    </row>
    <row r="48" spans="1:23" x14ac:dyDescent="0.2">
      <c r="A48" s="1" t="str">
        <f>'CLASS 3'!A17</f>
        <v>Paul Gardner</v>
      </c>
      <c r="B48" s="35">
        <f>'CLASS 3'!C17</f>
        <v>0</v>
      </c>
      <c r="C48" s="2" t="str">
        <f t="shared" si="0"/>
        <v/>
      </c>
      <c r="D48" s="2">
        <f t="shared" si="1"/>
        <v>0</v>
      </c>
      <c r="F48" s="1" t="str">
        <f t="shared" si="2"/>
        <v/>
      </c>
      <c r="I48" s="1" t="str">
        <f t="shared" si="3"/>
        <v/>
      </c>
      <c r="L48" s="1" t="str">
        <f t="shared" si="4"/>
        <v/>
      </c>
      <c r="O48" s="1" t="str">
        <f t="shared" si="5"/>
        <v/>
      </c>
      <c r="R48" s="1" t="str">
        <f t="shared" si="6"/>
        <v/>
      </c>
      <c r="W48" s="2">
        <f t="shared" si="8"/>
        <v>0</v>
      </c>
    </row>
    <row r="49" spans="1:23" x14ac:dyDescent="0.2">
      <c r="A49" s="1" t="str">
        <f>'CLASS 3'!A18</f>
        <v>Rhys Jones</v>
      </c>
      <c r="B49" s="35">
        <f>'CLASS 3'!C18</f>
        <v>0</v>
      </c>
      <c r="C49" s="2" t="str">
        <f t="shared" si="0"/>
        <v/>
      </c>
      <c r="D49" s="2">
        <f t="shared" si="1"/>
        <v>0</v>
      </c>
      <c r="F49" s="1" t="str">
        <f t="shared" si="2"/>
        <v/>
      </c>
      <c r="I49" s="1" t="str">
        <f t="shared" si="3"/>
        <v/>
      </c>
      <c r="L49" s="1" t="str">
        <f t="shared" si="4"/>
        <v/>
      </c>
      <c r="O49" s="1" t="str">
        <f t="shared" si="5"/>
        <v/>
      </c>
      <c r="R49" s="1" t="str">
        <f t="shared" si="6"/>
        <v/>
      </c>
      <c r="W49" s="2">
        <f t="shared" si="8"/>
        <v>0</v>
      </c>
    </row>
    <row r="50" spans="1:23" x14ac:dyDescent="0.2">
      <c r="A50" s="1" t="str">
        <f>'CLASS 3'!A19</f>
        <v>Richard Jones</v>
      </c>
      <c r="B50" s="35">
        <f>'CLASS 3'!C19</f>
        <v>0</v>
      </c>
      <c r="C50" s="2" t="str">
        <f t="shared" si="0"/>
        <v/>
      </c>
      <c r="D50" s="2">
        <f t="shared" si="1"/>
        <v>0</v>
      </c>
      <c r="F50" s="1" t="str">
        <f t="shared" si="2"/>
        <v/>
      </c>
      <c r="I50" s="1" t="str">
        <f t="shared" si="3"/>
        <v/>
      </c>
      <c r="L50" s="1" t="str">
        <f t="shared" si="4"/>
        <v/>
      </c>
      <c r="O50" s="1" t="str">
        <f t="shared" si="5"/>
        <v/>
      </c>
      <c r="R50" s="1" t="str">
        <f t="shared" si="6"/>
        <v/>
      </c>
      <c r="W50" s="2">
        <f t="shared" si="8"/>
        <v>0</v>
      </c>
    </row>
    <row r="51" spans="1:23" x14ac:dyDescent="0.2">
      <c r="A51" s="1" t="str">
        <f>'CLASS 3'!A20</f>
        <v>Simon Andrews</v>
      </c>
      <c r="B51" s="35">
        <f>'CLASS 3'!C20</f>
        <v>58.79</v>
      </c>
      <c r="C51" s="2">
        <f t="shared" si="0"/>
        <v>5</v>
      </c>
      <c r="D51" s="2">
        <f t="shared" si="1"/>
        <v>11</v>
      </c>
      <c r="F51" s="1" t="str">
        <f t="shared" si="2"/>
        <v/>
      </c>
      <c r="I51" s="1" t="str">
        <f t="shared" si="3"/>
        <v/>
      </c>
      <c r="L51" s="1" t="str">
        <f t="shared" si="4"/>
        <v/>
      </c>
      <c r="O51" s="1" t="str">
        <f t="shared" si="5"/>
        <v/>
      </c>
      <c r="R51" s="1" t="str">
        <f t="shared" si="6"/>
        <v/>
      </c>
      <c r="W51" s="2">
        <f t="shared" si="8"/>
        <v>11</v>
      </c>
    </row>
  </sheetData>
  <mergeCells count="9">
    <mergeCell ref="Q1:S1"/>
    <mergeCell ref="T1:V1"/>
    <mergeCell ref="W1:W2"/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7AD96-31CD-F641-AA55-DE6A9030A7D3}">
  <sheetPr>
    <tabColor theme="7" tint="0.39997558519241921"/>
  </sheetPr>
  <dimension ref="A1:C50"/>
  <sheetViews>
    <sheetView showGridLines="0" tabSelected="1" zoomScale="119" workbookViewId="0">
      <selection activeCell="I4" sqref="I4"/>
    </sheetView>
  </sheetViews>
  <sheetFormatPr baseColWidth="10" defaultRowHeight="16" x14ac:dyDescent="0.2"/>
  <cols>
    <col min="1" max="1" width="21.5" style="1" customWidth="1"/>
    <col min="2" max="2" width="10.83203125" style="118"/>
    <col min="3" max="3" width="10.83203125" style="31"/>
  </cols>
  <sheetData>
    <row r="1" spans="1:3" ht="37" customHeight="1" thickBot="1" x14ac:dyDescent="0.25">
      <c r="A1" s="72" t="s">
        <v>54</v>
      </c>
      <c r="B1" s="117" t="s">
        <v>58</v>
      </c>
      <c r="C1" s="73" t="s">
        <v>59</v>
      </c>
    </row>
    <row r="2" spans="1:3" x14ac:dyDescent="0.2">
      <c r="A2" s="1" t="str">
        <f>FTD!A28</f>
        <v>Richard Summers</v>
      </c>
      <c r="B2" s="118">
        <f>FTD!W28</f>
        <v>15</v>
      </c>
      <c r="C2" s="3">
        <f>RANK(Table59[[#This Row],[POINTS]],B:B,0)</f>
        <v>1</v>
      </c>
    </row>
    <row r="3" spans="1:3" x14ac:dyDescent="0.2">
      <c r="A3" s="1" t="str">
        <f>FTD!A21</f>
        <v>Lindsay Summers</v>
      </c>
      <c r="B3" s="118">
        <f>FTD!W21</f>
        <v>14</v>
      </c>
      <c r="C3" s="3">
        <f>RANK(Table59[[#This Row],[POINTS]],B:B,0)</f>
        <v>2</v>
      </c>
    </row>
    <row r="4" spans="1:3" x14ac:dyDescent="0.2">
      <c r="A4" s="1" t="str">
        <f>FTD!A26</f>
        <v>Paul Crute</v>
      </c>
      <c r="B4" s="118">
        <f>FTD!W26</f>
        <v>13</v>
      </c>
      <c r="C4" s="3">
        <f>RANK(Table59[[#This Row],[POINTS]],B:B,0)</f>
        <v>3</v>
      </c>
    </row>
    <row r="5" spans="1:3" x14ac:dyDescent="0.2">
      <c r="A5" s="1" t="str">
        <f>FTD!A33</f>
        <v>Tom Weaver</v>
      </c>
      <c r="B5" s="118">
        <f>FTD!W33</f>
        <v>12</v>
      </c>
      <c r="C5" s="3">
        <f>RANK(Table59[[#This Row],[POINTS]],B:B,0)</f>
        <v>4</v>
      </c>
    </row>
    <row r="6" spans="1:3" x14ac:dyDescent="0.2">
      <c r="A6" s="1" t="str">
        <f>FTD!A29</f>
        <v>Richard Weaver</v>
      </c>
      <c r="B6" s="118">
        <f>FTD!W29</f>
        <v>11</v>
      </c>
      <c r="C6" s="3">
        <f>RANK(Table59[[#This Row],[POINTS]],B:B,0)</f>
        <v>5</v>
      </c>
    </row>
    <row r="7" spans="1:3" x14ac:dyDescent="0.2">
      <c r="A7" s="1" t="str">
        <f>FTD!A51</f>
        <v>Simon Andrews</v>
      </c>
      <c r="B7" s="118">
        <f>FTD!W51</f>
        <v>11</v>
      </c>
      <c r="C7" s="3" t="s">
        <v>60</v>
      </c>
    </row>
    <row r="8" spans="1:3" x14ac:dyDescent="0.2">
      <c r="A8" s="1" t="str">
        <f>FTD!A8</f>
        <v>Jonathan Reed</v>
      </c>
      <c r="B8" s="118">
        <f>FTD!W8</f>
        <v>9</v>
      </c>
      <c r="C8" s="3">
        <f>RANK(Table59[[#This Row],[POINTS]],B:B,0)</f>
        <v>7</v>
      </c>
    </row>
    <row r="9" spans="1:3" x14ac:dyDescent="0.2">
      <c r="A9" s="1" t="str">
        <f>FTD!A32</f>
        <v>Simon Hutchinson</v>
      </c>
      <c r="B9" s="118">
        <f>FTD!W32</f>
        <v>8</v>
      </c>
      <c r="C9" s="3">
        <f>RANK(Table59[[#This Row],[POINTS]],B:B,0)</f>
        <v>8</v>
      </c>
    </row>
    <row r="10" spans="1:3" x14ac:dyDescent="0.2">
      <c r="A10" s="1" t="str">
        <f>FTD!A41</f>
        <v>Derek Kessell</v>
      </c>
      <c r="B10" s="118">
        <f>FTD!W41</f>
        <v>7</v>
      </c>
      <c r="C10" s="3">
        <f>RANK(Table59[[#This Row],[POINTS]],B:B,0)</f>
        <v>9</v>
      </c>
    </row>
    <row r="11" spans="1:3" x14ac:dyDescent="0.2">
      <c r="A11" s="1" t="str">
        <f>FTD!A37</f>
        <v>Bernard Kevill</v>
      </c>
      <c r="B11" s="118">
        <f>FTD!W37</f>
        <v>6</v>
      </c>
      <c r="C11" s="3">
        <f>RANK(Table59[[#This Row],[POINTS]],B:B,0)</f>
        <v>10</v>
      </c>
    </row>
    <row r="12" spans="1:3" x14ac:dyDescent="0.2">
      <c r="A12" s="1" t="str">
        <f>FTD!A23</f>
        <v>Michael Harriman</v>
      </c>
      <c r="B12" s="118">
        <f>FTD!W23</f>
        <v>5</v>
      </c>
      <c r="C12" s="3">
        <f>RANK(Table59[[#This Row],[POINTS]],B:B,0)</f>
        <v>11</v>
      </c>
    </row>
    <row r="13" spans="1:3" x14ac:dyDescent="0.2">
      <c r="A13" s="1" t="str">
        <f>FTD!A31</f>
        <v>Sean Toms</v>
      </c>
      <c r="B13" s="118">
        <f>FTD!W31</f>
        <v>4</v>
      </c>
      <c r="C13" s="3">
        <f>RANK(Table59[[#This Row],[POINTS]],B:B,0)</f>
        <v>12</v>
      </c>
    </row>
    <row r="14" spans="1:3" x14ac:dyDescent="0.2">
      <c r="A14" s="1" t="str">
        <f>FTD!A16</f>
        <v>Gordon Hick</v>
      </c>
      <c r="B14" s="118">
        <f>FTD!W16</f>
        <v>3</v>
      </c>
      <c r="C14" s="3">
        <f>RANK(Table59[[#This Row],[POINTS]],B:B,0)</f>
        <v>13</v>
      </c>
    </row>
    <row r="15" spans="1:3" x14ac:dyDescent="0.2">
      <c r="A15" s="1" t="str">
        <f>FTD!A46</f>
        <v>Mark Honey</v>
      </c>
      <c r="B15" s="118">
        <f>FTD!W46</f>
        <v>2</v>
      </c>
      <c r="C15" s="3">
        <f>RANK(Table59[[#This Row],[POINTS]],B:B,0)</f>
        <v>14</v>
      </c>
    </row>
    <row r="16" spans="1:3" x14ac:dyDescent="0.2">
      <c r="A16" s="1" t="str">
        <f>FTD!A25</f>
        <v>Neville Thomson</v>
      </c>
      <c r="B16" s="118">
        <f>FTD!W25</f>
        <v>1</v>
      </c>
      <c r="C16" s="3">
        <f>RANK(Table59[[#This Row],[POINTS]],B:B,0)</f>
        <v>15</v>
      </c>
    </row>
    <row r="17" spans="1:3" x14ac:dyDescent="0.2">
      <c r="A17" s="1" t="str">
        <f>FTD!A10</f>
        <v>Mike Reed</v>
      </c>
      <c r="B17" s="118">
        <f>FTD!W10</f>
        <v>0</v>
      </c>
      <c r="C17" s="3">
        <f>RANK(Table59[[#This Row],[POINTS]],B:B,0)</f>
        <v>16</v>
      </c>
    </row>
    <row r="18" spans="1:3" x14ac:dyDescent="0.2">
      <c r="A18" s="1" t="str">
        <f>FTD!A3</f>
        <v>Antony Wood</v>
      </c>
      <c r="B18" s="118">
        <f>FTD!W3</f>
        <v>0</v>
      </c>
      <c r="C18" s="3" t="s">
        <v>60</v>
      </c>
    </row>
    <row r="19" spans="1:3" x14ac:dyDescent="0.2">
      <c r="A19" s="1" t="str">
        <f>FTD!A4</f>
        <v>Daniel Morris</v>
      </c>
      <c r="B19" s="118">
        <f>FTD!W4</f>
        <v>0</v>
      </c>
      <c r="C19" s="3" t="s">
        <v>60</v>
      </c>
    </row>
    <row r="20" spans="1:3" x14ac:dyDescent="0.2">
      <c r="A20" s="1" t="str">
        <f>FTD!A5</f>
        <v>Elliott Gwilt</v>
      </c>
      <c r="B20" s="118">
        <f>FTD!W5</f>
        <v>0</v>
      </c>
      <c r="C20" s="3" t="s">
        <v>60</v>
      </c>
    </row>
    <row r="21" spans="1:3" x14ac:dyDescent="0.2">
      <c r="A21" s="1" t="str">
        <f>FTD!A6</f>
        <v>Iain Winney</v>
      </c>
      <c r="B21" s="118">
        <f>FTD!W6</f>
        <v>0</v>
      </c>
      <c r="C21" s="3" t="s">
        <v>60</v>
      </c>
    </row>
    <row r="22" spans="1:3" x14ac:dyDescent="0.2">
      <c r="A22" s="1" t="str">
        <f>FTD!A7</f>
        <v>Joe Feakins</v>
      </c>
      <c r="B22" s="118">
        <f>FTD!W7</f>
        <v>0</v>
      </c>
      <c r="C22" s="3" t="s">
        <v>60</v>
      </c>
    </row>
    <row r="23" spans="1:3" x14ac:dyDescent="0.2">
      <c r="A23" s="1" t="str">
        <f>FTD!A9</f>
        <v>Michael Crutchley</v>
      </c>
      <c r="B23" s="118">
        <f>FTD!W9</f>
        <v>0</v>
      </c>
      <c r="C23" s="3" t="s">
        <v>60</v>
      </c>
    </row>
    <row r="24" spans="1:3" x14ac:dyDescent="0.2">
      <c r="A24" s="1" t="str">
        <f>FTD!A11</f>
        <v>Robin Wood</v>
      </c>
      <c r="B24" s="118">
        <f>FTD!W11</f>
        <v>0</v>
      </c>
      <c r="C24" s="3" t="s">
        <v>60</v>
      </c>
    </row>
    <row r="25" spans="1:3" x14ac:dyDescent="0.2">
      <c r="A25" s="1" t="str">
        <f>FTD!A12</f>
        <v>Steve Emerson</v>
      </c>
      <c r="B25" s="118">
        <f>FTD!W12</f>
        <v>0</v>
      </c>
      <c r="C25" s="3" t="s">
        <v>60</v>
      </c>
    </row>
    <row r="26" spans="1:3" x14ac:dyDescent="0.2">
      <c r="A26" s="1" t="str">
        <f>FTD!A13</f>
        <v>Alex Summers</v>
      </c>
      <c r="B26" s="118">
        <f>FTD!W13</f>
        <v>0</v>
      </c>
      <c r="C26" s="3" t="s">
        <v>60</v>
      </c>
    </row>
    <row r="27" spans="1:3" x14ac:dyDescent="0.2">
      <c r="A27" s="1" t="str">
        <f>FTD!A14</f>
        <v>Carl Beamond</v>
      </c>
      <c r="B27" s="118">
        <f>FTD!W14</f>
        <v>0</v>
      </c>
      <c r="C27" s="3" t="s">
        <v>60</v>
      </c>
    </row>
    <row r="28" spans="1:3" x14ac:dyDescent="0.2">
      <c r="A28" s="1" t="str">
        <f>FTD!A15</f>
        <v>David Lee</v>
      </c>
      <c r="B28" s="118">
        <f>FTD!W15</f>
        <v>0</v>
      </c>
      <c r="C28" s="3" t="s">
        <v>60</v>
      </c>
    </row>
    <row r="29" spans="1:3" x14ac:dyDescent="0.2">
      <c r="A29" s="1" t="str">
        <f>FTD!A17</f>
        <v>Graham Gfiffith</v>
      </c>
      <c r="B29" s="118">
        <f>FTD!W17</f>
        <v>0</v>
      </c>
      <c r="C29" s="3" t="s">
        <v>60</v>
      </c>
    </row>
    <row r="30" spans="1:3" x14ac:dyDescent="0.2">
      <c r="A30" s="1" t="str">
        <f>FTD!A18</f>
        <v>James Allan Macfarlane</v>
      </c>
      <c r="B30" s="118">
        <f>FTD!W18</f>
        <v>0</v>
      </c>
      <c r="C30" s="3" t="s">
        <v>60</v>
      </c>
    </row>
    <row r="31" spans="1:3" x14ac:dyDescent="0.2">
      <c r="A31" s="1" t="str">
        <f>FTD!A19</f>
        <v>John Cartwright</v>
      </c>
      <c r="B31" s="118">
        <f>FTD!W19</f>
        <v>0</v>
      </c>
      <c r="C31" s="3" t="s">
        <v>60</v>
      </c>
    </row>
    <row r="32" spans="1:3" x14ac:dyDescent="0.2">
      <c r="A32" s="1" t="str">
        <f>FTD!A20</f>
        <v>John Morris</v>
      </c>
      <c r="B32" s="118">
        <f>FTD!W20</f>
        <v>0</v>
      </c>
      <c r="C32" s="3" t="s">
        <v>60</v>
      </c>
    </row>
    <row r="33" spans="1:3" x14ac:dyDescent="0.2">
      <c r="A33" s="1" t="str">
        <f>FTD!A22</f>
        <v>Michael Griffith</v>
      </c>
      <c r="B33" s="118">
        <f>FTD!W22</f>
        <v>0</v>
      </c>
      <c r="C33" s="3" t="s">
        <v>60</v>
      </c>
    </row>
    <row r="34" spans="1:3" x14ac:dyDescent="0.2">
      <c r="A34" s="1" t="str">
        <f>FTD!A24</f>
        <v>Mike Hutchinson</v>
      </c>
      <c r="B34" s="118">
        <f>FTD!W24</f>
        <v>0</v>
      </c>
      <c r="C34" s="3" t="s">
        <v>60</v>
      </c>
    </row>
    <row r="35" spans="1:3" x14ac:dyDescent="0.2">
      <c r="A35" s="1" t="str">
        <f>FTD!A27</f>
        <v>Piers Cartwright</v>
      </c>
      <c r="B35" s="118">
        <f>FTD!W27</f>
        <v>0</v>
      </c>
      <c r="C35" s="3" t="s">
        <v>60</v>
      </c>
    </row>
    <row r="36" spans="1:3" x14ac:dyDescent="0.2">
      <c r="A36" s="1" t="str">
        <f>FTD!A30</f>
        <v>Roy Holder</v>
      </c>
      <c r="B36" s="118">
        <f>FTD!W30</f>
        <v>0</v>
      </c>
      <c r="C36" s="3" t="s">
        <v>60</v>
      </c>
    </row>
    <row r="37" spans="1:3" x14ac:dyDescent="0.2">
      <c r="A37" s="1" t="str">
        <f>FTD!A34</f>
        <v>Will Gough</v>
      </c>
      <c r="B37" s="118">
        <f>FTD!W34</f>
        <v>0</v>
      </c>
      <c r="C37" s="3" t="s">
        <v>60</v>
      </c>
    </row>
    <row r="38" spans="1:3" x14ac:dyDescent="0.2">
      <c r="A38" s="1" t="str">
        <f>FTD!A35</f>
        <v>Andrew Meek</v>
      </c>
      <c r="B38" s="118">
        <f>FTD!W35</f>
        <v>0</v>
      </c>
      <c r="C38" s="3" t="s">
        <v>60</v>
      </c>
    </row>
    <row r="39" spans="1:3" x14ac:dyDescent="0.2">
      <c r="A39" s="1" t="str">
        <f>FTD!A36</f>
        <v>Barry Holt</v>
      </c>
      <c r="B39" s="118">
        <f>FTD!W36</f>
        <v>0</v>
      </c>
      <c r="C39" s="3" t="s">
        <v>60</v>
      </c>
    </row>
    <row r="40" spans="1:3" x14ac:dyDescent="0.2">
      <c r="A40" s="1" t="str">
        <f>FTD!A38</f>
        <v>Bill Reece</v>
      </c>
      <c r="B40" s="118">
        <f>FTD!W38</f>
        <v>0</v>
      </c>
      <c r="C40" s="3" t="s">
        <v>60</v>
      </c>
    </row>
    <row r="41" spans="1:3" x14ac:dyDescent="0.2">
      <c r="A41" s="1" t="str">
        <f>FTD!A39</f>
        <v>Chris Westwood</v>
      </c>
      <c r="B41" s="118">
        <f>FTD!W39</f>
        <v>0</v>
      </c>
      <c r="C41" s="3" t="s">
        <v>60</v>
      </c>
    </row>
    <row r="42" spans="1:3" x14ac:dyDescent="0.2">
      <c r="A42" s="1" t="str">
        <f>FTD!A40</f>
        <v>Colin Mee</v>
      </c>
      <c r="B42" s="118">
        <f>FTD!W40</f>
        <v>0</v>
      </c>
      <c r="C42" s="3" t="s">
        <v>60</v>
      </c>
    </row>
    <row r="43" spans="1:3" x14ac:dyDescent="0.2">
      <c r="A43" s="1" t="str">
        <f>FTD!A42</f>
        <v>Duncan Morgan</v>
      </c>
      <c r="B43" s="118">
        <f>FTD!W42</f>
        <v>0</v>
      </c>
      <c r="C43" s="3" t="s">
        <v>60</v>
      </c>
    </row>
    <row r="44" spans="1:3" x14ac:dyDescent="0.2">
      <c r="A44" s="1" t="str">
        <f>FTD!A43</f>
        <v>Graham Godfrey</v>
      </c>
      <c r="B44" s="118">
        <f>FTD!W43</f>
        <v>0</v>
      </c>
      <c r="C44" s="3" t="s">
        <v>60</v>
      </c>
    </row>
    <row r="45" spans="1:3" x14ac:dyDescent="0.2">
      <c r="A45" s="1" t="str">
        <f>FTD!A44</f>
        <v>Graham Jones</v>
      </c>
      <c r="B45" s="118">
        <f>FTD!W44</f>
        <v>0</v>
      </c>
      <c r="C45" s="3" t="s">
        <v>60</v>
      </c>
    </row>
    <row r="46" spans="1:3" x14ac:dyDescent="0.2">
      <c r="A46" s="1" t="str">
        <f>FTD!A45</f>
        <v>Lee Kessell</v>
      </c>
      <c r="B46" s="118">
        <f>FTD!W45</f>
        <v>0</v>
      </c>
      <c r="C46" s="3" t="s">
        <v>60</v>
      </c>
    </row>
    <row r="47" spans="1:3" x14ac:dyDescent="0.2">
      <c r="A47" s="1" t="str">
        <f>FTD!A47</f>
        <v>Martyn Silcox</v>
      </c>
      <c r="B47" s="118">
        <f>FTD!W47</f>
        <v>0</v>
      </c>
      <c r="C47" s="3" t="s">
        <v>60</v>
      </c>
    </row>
    <row r="48" spans="1:3" x14ac:dyDescent="0.2">
      <c r="A48" s="1" t="str">
        <f>FTD!A48</f>
        <v>Paul Gardner</v>
      </c>
      <c r="B48" s="118">
        <f>FTD!W48</f>
        <v>0</v>
      </c>
      <c r="C48" s="3" t="s">
        <v>60</v>
      </c>
    </row>
    <row r="49" spans="1:3" x14ac:dyDescent="0.2">
      <c r="A49" s="1" t="str">
        <f>FTD!A49</f>
        <v>Rhys Jones</v>
      </c>
      <c r="B49" s="118">
        <f>FTD!W49</f>
        <v>0</v>
      </c>
      <c r="C49" s="3" t="s">
        <v>60</v>
      </c>
    </row>
    <row r="50" spans="1:3" x14ac:dyDescent="0.2">
      <c r="A50" s="1" t="str">
        <f>FTD!A50</f>
        <v>Richard Jones</v>
      </c>
      <c r="B50" s="118">
        <f>FTD!W50</f>
        <v>0</v>
      </c>
      <c r="C50" s="3" t="s">
        <v>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 1</vt:lpstr>
      <vt:lpstr>CLASS 2</vt:lpstr>
      <vt:lpstr>CLASS 3</vt:lpstr>
      <vt:lpstr>LPC STANDINGS</vt:lpstr>
      <vt:lpstr>FTD</vt:lpstr>
      <vt:lpstr>FTD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2021-06-15T18:46:11Z</dcterms:created>
  <dcterms:modified xsi:type="dcterms:W3CDTF">2021-06-15T23:41:26Z</dcterms:modified>
</cp:coreProperties>
</file>